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48" windowWidth="21072" windowHeight="8268"/>
  </bookViews>
  <sheets>
    <sheet name="I. Фін звіт 2025р ЦПМСД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</externalReferences>
  <definedNames>
    <definedName name="__123Graph_XGRAPH3" localSheetId="0" hidden="1">[1]GDP!#REF!</definedName>
    <definedName name="__123Graph_XGRAPH3" hidden="1">[1]GDP!#REF!</definedName>
    <definedName name="aa">'[2]1993'!$A$1:$IV$3,'[2]1993'!$A$1:$A$65536</definedName>
    <definedName name="ad">'[3]МТР Газ України'!$B$1</definedName>
    <definedName name="as">'[4]МТР Газ України'!$B$1</definedName>
    <definedName name="asdf">[5]Inform!$E$6</definedName>
    <definedName name="asdfg">[5]Inform!$F$2</definedName>
    <definedName name="BuiltIn_Print_Area___1___1" localSheetId="0">#REF!</definedName>
    <definedName name="BuiltIn_Print_Area___1___1">#REF!</definedName>
    <definedName name="ClDate">[6]Inform!$E$6</definedName>
    <definedName name="ClDate_21">[7]Inform!$E$6</definedName>
    <definedName name="ClDate_25">[7]Inform!$E$6</definedName>
    <definedName name="ClDate_6">[8]Inform!$E$6</definedName>
    <definedName name="CompName">[6]Inform!$F$2</definedName>
    <definedName name="CompName_21">[7]Inform!$F$2</definedName>
    <definedName name="CompName_25">[7]Inform!$F$2</definedName>
    <definedName name="CompName_6">[8]Inform!$F$2</definedName>
    <definedName name="CompNameE">[6]Inform!$G$2</definedName>
    <definedName name="CompNameE_21">[7]Inform!$G$2</definedName>
    <definedName name="CompNameE_25">[7]Inform!$G$2</definedName>
    <definedName name="CompNameE_6">[8]Inform!$G$2</definedName>
    <definedName name="Cost_Category_National_ID" localSheetId="0">#REF!</definedName>
    <definedName name="Cost_Category_National_ID">#REF!</definedName>
    <definedName name="Cе511" localSheetId="0">#REF!</definedName>
    <definedName name="Cе511">#REF!</definedName>
    <definedName name="d">'[9]МТР Газ України'!$B$4</definedName>
    <definedName name="dCPIb" localSheetId="0">[10]попер_роз!#REF!</definedName>
    <definedName name="dCPIb">[10]попер_роз!#REF!</definedName>
    <definedName name="dPPIb" localSheetId="0">[10]попер_роз!#REF!</definedName>
    <definedName name="dPPIb">[10]попер_роз!#REF!</definedName>
    <definedName name="ds" localSheetId="0">'[11]7  Інші витрати'!#REF!</definedName>
    <definedName name="ds">'[11]7  Інші витрати'!#REF!</definedName>
    <definedName name="Fact_Type_ID" localSheetId="0">#REF!</definedName>
    <definedName name="Fact_Type_ID">#REF!</definedName>
    <definedName name="G">'[12]МТР Газ України'!$B$1</definedName>
    <definedName name="ij1sssss" localSheetId="0">'[13]7  Інші витрати'!#REF!</definedName>
    <definedName name="ij1sssss">'[13]7  Інші витрати'!#REF!</definedName>
    <definedName name="LastItem">[14]Лист1!$A$1</definedName>
    <definedName name="Load">'[15]МТР Газ України'!$B$4</definedName>
    <definedName name="Load_ID">'[16]МТР Газ України'!$B$4</definedName>
    <definedName name="Load_ID_10" localSheetId="0">'[17]7  Інші витрати'!#REF!</definedName>
    <definedName name="Load_ID_10">'[17]7  Інші витрати'!#REF!</definedName>
    <definedName name="Load_ID_11">'[18]МТР Газ України'!$B$4</definedName>
    <definedName name="Load_ID_12">'[18]МТР Газ України'!$B$4</definedName>
    <definedName name="Load_ID_13">'[18]МТР Газ України'!$B$4</definedName>
    <definedName name="Load_ID_14">'[18]МТР Газ України'!$B$4</definedName>
    <definedName name="Load_ID_15">'[18]МТР Газ України'!$B$4</definedName>
    <definedName name="Load_ID_16">'[18]МТР Газ України'!$B$4</definedName>
    <definedName name="Load_ID_17">'[18]МТР Газ України'!$B$4</definedName>
    <definedName name="Load_ID_18">'[19]МТР Газ України'!$B$4</definedName>
    <definedName name="Load_ID_19">'[20]МТР Газ України'!$B$4</definedName>
    <definedName name="Load_ID_20">'[19]МТР Газ України'!$B$4</definedName>
    <definedName name="Load_ID_200">'[15]МТР Газ України'!$B$4</definedName>
    <definedName name="Load_ID_21">'[21]МТР Газ України'!$B$4</definedName>
    <definedName name="Load_ID_23">'[20]МТР Газ України'!$B$4</definedName>
    <definedName name="Load_ID_25">'[21]МТР Газ України'!$B$4</definedName>
    <definedName name="Load_ID_542">'[22]МТР Газ України'!$B$4</definedName>
    <definedName name="Load_ID_6">'[18]МТР Газ України'!$B$4</definedName>
    <definedName name="OpDate">[6]Inform!$E$5</definedName>
    <definedName name="OpDate_21">[7]Inform!$E$5</definedName>
    <definedName name="OpDate_25">[7]Inform!$E$5</definedName>
    <definedName name="OpDate_6">[8]Inform!$E$5</definedName>
    <definedName name="QR">[23]Inform!$E$5</definedName>
    <definedName name="qw">[5]Inform!$E$5</definedName>
    <definedName name="qwert">[5]Inform!$G$2</definedName>
    <definedName name="qwerty">'[4]МТР Газ України'!$B$4</definedName>
    <definedName name="ShowFil" localSheetId="0">[14]!ShowFil</definedName>
    <definedName name="ShowFil">[14]!ShowFil</definedName>
    <definedName name="SU_ID" localSheetId="0">#REF!</definedName>
    <definedName name="SU_ID">#REF!</definedName>
    <definedName name="Time_ID">'[16]МТР Газ України'!$B$1</definedName>
    <definedName name="Time_ID_10" localSheetId="0">'[17]7  Інші витрати'!#REF!</definedName>
    <definedName name="Time_ID_10">'[17]7  Інші витрати'!#REF!</definedName>
    <definedName name="Time_ID_11">'[18]МТР Газ України'!$B$1</definedName>
    <definedName name="Time_ID_12">'[18]МТР Газ України'!$B$1</definedName>
    <definedName name="Time_ID_13">'[18]МТР Газ України'!$B$1</definedName>
    <definedName name="Time_ID_14">'[18]МТР Газ України'!$B$1</definedName>
    <definedName name="Time_ID_15">'[18]МТР Газ України'!$B$1</definedName>
    <definedName name="Time_ID_16">'[18]МТР Газ України'!$B$1</definedName>
    <definedName name="Time_ID_17">'[18]МТР Газ України'!$B$1</definedName>
    <definedName name="Time_ID_18">'[19]МТР Газ України'!$B$1</definedName>
    <definedName name="Time_ID_19">'[20]МТР Газ України'!$B$1</definedName>
    <definedName name="Time_ID_20">'[19]МТР Газ України'!$B$1</definedName>
    <definedName name="Time_ID_21">'[21]МТР Газ України'!$B$1</definedName>
    <definedName name="Time_ID_23">'[20]МТР Газ України'!$B$1</definedName>
    <definedName name="Time_ID_25">'[21]МТР Газ України'!$B$1</definedName>
    <definedName name="Time_ID_6">'[18]МТР Газ України'!$B$1</definedName>
    <definedName name="Time_ID0">'[16]МТР Газ України'!$F$1</definedName>
    <definedName name="Time_ID0_10" localSheetId="0">'[17]7  Інші витрати'!#REF!</definedName>
    <definedName name="Time_ID0_10">'[17]7  Інші витрати'!#REF!</definedName>
    <definedName name="Time_ID0_11">'[18]МТР Газ України'!$F$1</definedName>
    <definedName name="Time_ID0_12">'[18]МТР Газ України'!$F$1</definedName>
    <definedName name="Time_ID0_13">'[18]МТР Газ України'!$F$1</definedName>
    <definedName name="Time_ID0_14">'[18]МТР Газ України'!$F$1</definedName>
    <definedName name="Time_ID0_15">'[18]МТР Газ України'!$F$1</definedName>
    <definedName name="Time_ID0_16">'[18]МТР Газ України'!$F$1</definedName>
    <definedName name="Time_ID0_17">'[18]МТР Газ України'!$F$1</definedName>
    <definedName name="Time_ID0_18">'[19]МТР Газ України'!$F$1</definedName>
    <definedName name="Time_ID0_19">'[20]МТР Газ України'!$F$1</definedName>
    <definedName name="Time_ID0_20">'[19]МТР Газ України'!$F$1</definedName>
    <definedName name="Time_ID0_21">'[21]МТР Газ України'!$F$1</definedName>
    <definedName name="Time_ID0_23">'[20]МТР Газ України'!$F$1</definedName>
    <definedName name="Time_ID0_25">'[21]МТР Газ України'!$F$1</definedName>
    <definedName name="Time_ID0_6">'[18]МТР Газ України'!$F$1</definedName>
    <definedName name="ttttttt" localSheetId="0">#REF!</definedName>
    <definedName name="ttttttt">#REF!</definedName>
    <definedName name="Unit">[6]Inform!$E$38</definedName>
    <definedName name="Unit_21">[7]Inform!$E$38</definedName>
    <definedName name="Unit_25">[7]Inform!$E$38</definedName>
    <definedName name="Unit_6">[8]Inform!$E$38</definedName>
    <definedName name="WQER">'[24]МТР Газ України'!$B$4</definedName>
    <definedName name="wr">'[24]МТР Газ України'!$B$4</definedName>
    <definedName name="yyyy" localSheetId="0">#REF!</definedName>
    <definedName name="yyyy">#REF!</definedName>
    <definedName name="zx">'[4]МТР Газ України'!$F$1</definedName>
    <definedName name="zxc">[5]Inform!$E$38</definedName>
    <definedName name="а" localSheetId="0">'[13]7  Інші витрати'!#REF!</definedName>
    <definedName name="а">'[13]7  Інші витрати'!#REF!</definedName>
    <definedName name="ав" localSheetId="0">#REF!</definedName>
    <definedName name="ав">#REF!</definedName>
    <definedName name="аен">'[24]МТР Газ України'!$B$4</definedName>
    <definedName name="_xlnm.Database">'[25]Ener '!$A$1:$G$2645</definedName>
    <definedName name="в">'[26]МТР Газ України'!$F$1</definedName>
    <definedName name="ватт" localSheetId="0">'[27]БАЗА  '!#REF!</definedName>
    <definedName name="ватт">'[27]БАЗА  '!#REF!</definedName>
    <definedName name="Д">'[15]МТР Газ України'!$B$4</definedName>
    <definedName name="е" localSheetId="0">#REF!</definedName>
    <definedName name="е">#REF!</definedName>
    <definedName name="є" localSheetId="0">#REF!</definedName>
    <definedName name="є">#REF!</definedName>
    <definedName name="_xlnm.Print_Titles" localSheetId="0">'I. Фін звіт 2025р ЦПМСД'!$24:$26</definedName>
    <definedName name="Заголовки_для_печати_МИ">'[28]1993'!$A$1:$IV$3,'[28]1993'!$A$1:$A$65536</definedName>
    <definedName name="і">[29]Inform!$F$2</definedName>
    <definedName name="ів" localSheetId="0">#REF!</definedName>
    <definedName name="ів">#REF!</definedName>
    <definedName name="ів___0" localSheetId="0">#REF!</definedName>
    <definedName name="ів___0">#REF!</definedName>
    <definedName name="ів_22" localSheetId="0">#REF!</definedName>
    <definedName name="ів_22">#REF!</definedName>
    <definedName name="ів_26" localSheetId="0">#REF!</definedName>
    <definedName name="ів_26">#REF!</definedName>
    <definedName name="іваіа" localSheetId="0">'[30]7  Інші витрати'!#REF!</definedName>
    <definedName name="іваіа">'[30]7  Інші витрати'!#REF!</definedName>
    <definedName name="іваф" localSheetId="0">#REF!</definedName>
    <definedName name="іваф">#REF!</definedName>
    <definedName name="івів">'[12]МТР Газ України'!$B$1</definedName>
    <definedName name="іцу">[23]Inform!$G$2</definedName>
    <definedName name="йуц" localSheetId="0">#REF!</definedName>
    <definedName name="йуц">#REF!</definedName>
    <definedName name="йцу" localSheetId="0">#REF!</definedName>
    <definedName name="йцу">#REF!</definedName>
    <definedName name="йцуйй" localSheetId="0">#REF!</definedName>
    <definedName name="йцуйй">#REF!</definedName>
    <definedName name="йцукц" localSheetId="0">'[30]7  Інші витрати'!#REF!</definedName>
    <definedName name="йцукц">'[30]7  Інші витрати'!#REF!</definedName>
    <definedName name="КЕ" localSheetId="0">#REF!</definedName>
    <definedName name="КЕ">#REF!</definedName>
    <definedName name="КЕ___0" localSheetId="0">#REF!</definedName>
    <definedName name="КЕ___0">#REF!</definedName>
    <definedName name="КЕ_22" localSheetId="0">#REF!</definedName>
    <definedName name="КЕ_22">#REF!</definedName>
    <definedName name="КЕ_26" localSheetId="0">#REF!</definedName>
    <definedName name="КЕ_26">#REF!</definedName>
    <definedName name="кен" localSheetId="0">#REF!</definedName>
    <definedName name="кен">#REF!</definedName>
    <definedName name="л" localSheetId="0">#REF!</definedName>
    <definedName name="л">#REF!</definedName>
    <definedName name="_xlnm.Print_Area" localSheetId="0">'I. Фін звіт 2025р ЦПМСД'!$A$1:$H$104</definedName>
    <definedName name="п" localSheetId="0">'[13]7  Інші витрати'!#REF!</definedName>
    <definedName name="п">'[13]7  Інші витрати'!#REF!</definedName>
    <definedName name="пдв">'[15]МТР Газ України'!$B$4</definedName>
    <definedName name="пдв_утг">'[15]МТР Газ України'!$F$1</definedName>
    <definedName name="План" localSheetId="0">#REF!</definedName>
    <definedName name="План">#REF!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." localSheetId="0">#REF!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.">#REF!</definedName>
    <definedName name="ппп">[31]Inform!$E$6</definedName>
    <definedName name="р" localSheetId="0">#REF!</definedName>
    <definedName name="р">#REF!</definedName>
    <definedName name="т">[32]Inform!$E$6</definedName>
    <definedName name="тариф">[33]Inform!$G$2</definedName>
    <definedName name="уйцукйцуйу" localSheetId="0">#REF!</definedName>
    <definedName name="уйцукйцуйу">#REF!</definedName>
    <definedName name="уке">[34]Inform!$G$2</definedName>
    <definedName name="УТГ">'[15]МТР Газ України'!$B$4</definedName>
    <definedName name="фів">'[24]МТР Газ України'!$B$4</definedName>
    <definedName name="фіваіф" localSheetId="0">'[30]7  Інші витрати'!#REF!</definedName>
    <definedName name="фіваіф">'[30]7  Інші витрати'!#REF!</definedName>
    <definedName name="фф">'[26]МТР Газ України'!$F$1</definedName>
    <definedName name="ц" localSheetId="0">'[13]7  Інші витрати'!#REF!</definedName>
    <definedName name="ц">'[13]7  Інші витрати'!#REF!</definedName>
    <definedName name="ччч" localSheetId="0">'[35]БАЗА  '!#REF!</definedName>
    <definedName name="ччч">'[35]БАЗА  '!#REF!</definedName>
    <definedName name="ш" localSheetId="0">#REF!</definedName>
    <definedName name="ш">#REF!</definedName>
  </definedNames>
  <calcPr calcId="144525"/>
</workbook>
</file>

<file path=xl/calcChain.xml><?xml version="1.0" encoding="utf-8"?>
<calcChain xmlns="http://schemas.openxmlformats.org/spreadsheetml/2006/main">
  <c r="F41" i="1" l="1"/>
  <c r="G45" i="1"/>
  <c r="G46" i="1"/>
  <c r="C68" i="1" l="1"/>
  <c r="C62" i="1"/>
  <c r="G56" i="1"/>
  <c r="G57" i="1"/>
  <c r="G58" i="1"/>
  <c r="G59" i="1"/>
  <c r="F64" i="1"/>
  <c r="H75" i="1"/>
  <c r="H76" i="1"/>
  <c r="E73" i="1" l="1"/>
  <c r="D77" i="1"/>
  <c r="D78" i="1"/>
  <c r="D79" i="1"/>
  <c r="E65" i="1"/>
  <c r="D66" i="1" l="1"/>
  <c r="D65" i="1"/>
  <c r="D64" i="1"/>
  <c r="C33" i="1"/>
  <c r="C31" i="1"/>
  <c r="H46" i="1"/>
  <c r="G74" i="1"/>
  <c r="D74" i="1" s="1"/>
  <c r="G75" i="1"/>
  <c r="G76" i="1"/>
  <c r="E68" i="1"/>
  <c r="H55" i="1"/>
  <c r="G55" i="1"/>
  <c r="H50" i="1"/>
  <c r="H51" i="1"/>
  <c r="H53" i="1"/>
  <c r="G49" i="1"/>
  <c r="G50" i="1"/>
  <c r="G51" i="1"/>
  <c r="G52" i="1"/>
  <c r="G53" i="1"/>
  <c r="F48" i="1"/>
  <c r="H47" i="1"/>
  <c r="G47" i="1"/>
  <c r="H42" i="1"/>
  <c r="H43" i="1"/>
  <c r="H44" i="1"/>
  <c r="G42" i="1"/>
  <c r="G43" i="1"/>
  <c r="G64" i="1" s="1"/>
  <c r="G44" i="1"/>
  <c r="C39" i="1" l="1"/>
  <c r="H48" i="1"/>
  <c r="F68" i="1"/>
  <c r="C91" i="1"/>
  <c r="G48" i="1"/>
  <c r="H41" i="1" l="1"/>
  <c r="G41" i="1"/>
  <c r="G38" i="1"/>
  <c r="H32" i="1"/>
  <c r="H37" i="1"/>
  <c r="G36" i="1"/>
  <c r="G37" i="1"/>
  <c r="H35" i="1"/>
  <c r="G35" i="1"/>
  <c r="H34" i="1"/>
  <c r="G34" i="1"/>
  <c r="D33" i="1"/>
  <c r="D31" i="1"/>
  <c r="G32" i="1"/>
  <c r="D39" i="1" l="1"/>
  <c r="D90" i="1"/>
  <c r="D89" i="1"/>
  <c r="D88" i="1"/>
  <c r="D87" i="1"/>
  <c r="H86" i="1"/>
  <c r="G86" i="1"/>
  <c r="F86" i="1"/>
  <c r="E86" i="1"/>
  <c r="C86" i="1"/>
  <c r="D85" i="1"/>
  <c r="D84" i="1"/>
  <c r="D83" i="1"/>
  <c r="D82" i="1"/>
  <c r="H81" i="1"/>
  <c r="G81" i="1"/>
  <c r="F81" i="1"/>
  <c r="E81" i="1"/>
  <c r="C81" i="1"/>
  <c r="F73" i="1"/>
  <c r="C73" i="1"/>
  <c r="D72" i="1"/>
  <c r="H71" i="1"/>
  <c r="G71" i="1"/>
  <c r="F71" i="1"/>
  <c r="D67" i="1"/>
  <c r="G66" i="1"/>
  <c r="F66" i="1"/>
  <c r="E66" i="1"/>
  <c r="C66" i="1"/>
  <c r="G65" i="1"/>
  <c r="F65" i="1"/>
  <c r="H65" i="1" s="1"/>
  <c r="C65" i="1"/>
  <c r="E64" i="1"/>
  <c r="D61" i="1"/>
  <c r="D60" i="1"/>
  <c r="D58" i="1"/>
  <c r="D57" i="1"/>
  <c r="D56" i="1"/>
  <c r="D52" i="1"/>
  <c r="D49" i="1"/>
  <c r="G62" i="1"/>
  <c r="H68" i="1"/>
  <c r="C64" i="1"/>
  <c r="F33" i="1"/>
  <c r="E33" i="1"/>
  <c r="H31" i="1"/>
  <c r="G31" i="1"/>
  <c r="F31" i="1"/>
  <c r="F39" i="1" s="1"/>
  <c r="D62" i="1" l="1"/>
  <c r="D68" i="1"/>
  <c r="H64" i="1"/>
  <c r="H66" i="1"/>
  <c r="H33" i="1"/>
  <c r="G33" i="1"/>
  <c r="H73" i="1"/>
  <c r="G73" i="1"/>
  <c r="D86" i="1"/>
  <c r="E69" i="1"/>
  <c r="D73" i="1"/>
  <c r="G68" i="1"/>
  <c r="G69" i="1" s="1"/>
  <c r="D71" i="1"/>
  <c r="D91" i="1" s="1"/>
  <c r="D81" i="1"/>
  <c r="F91" i="1"/>
  <c r="C69" i="1"/>
  <c r="H62" i="1"/>
  <c r="F69" i="1"/>
  <c r="E31" i="1"/>
  <c r="C92" i="1"/>
  <c r="C93" i="1" s="1"/>
  <c r="F62" i="1"/>
  <c r="F92" i="1" s="1"/>
  <c r="E62" i="1"/>
  <c r="D92" i="1" l="1"/>
  <c r="D93" i="1" s="1"/>
  <c r="H69" i="1"/>
  <c r="F93" i="1"/>
  <c r="E92" i="1"/>
  <c r="D69" i="1"/>
  <c r="E39" i="1"/>
  <c r="G92" i="1" l="1"/>
  <c r="H92" i="1"/>
  <c r="E91" i="1"/>
  <c r="G39" i="1"/>
  <c r="H39" i="1"/>
  <c r="G91" i="1" l="1"/>
  <c r="H91" i="1"/>
  <c r="E93" i="1"/>
</calcChain>
</file>

<file path=xl/sharedStrings.xml><?xml version="1.0" encoding="utf-8"?>
<sst xmlns="http://schemas.openxmlformats.org/spreadsheetml/2006/main" count="129" uniqueCount="121">
  <si>
    <t>Коди</t>
  </si>
  <si>
    <t xml:space="preserve">Підприємство  </t>
  </si>
  <si>
    <t>Комунальне некомерційне підприємство "Рахівський центр первинної медико-санітарної допомоги"  Рахівської міської ради Закарпатської області</t>
  </si>
  <si>
    <t xml:space="preserve">за ЄДРПОУ </t>
  </si>
  <si>
    <t>38182296</t>
  </si>
  <si>
    <t xml:space="preserve">Організаційно-правова форма </t>
  </si>
  <si>
    <t>КНП</t>
  </si>
  <si>
    <t>за КОПФГ</t>
  </si>
  <si>
    <t>Територія</t>
  </si>
  <si>
    <t>Закарпатська область м.Рахів</t>
  </si>
  <si>
    <t>за КОАТУУ</t>
  </si>
  <si>
    <r>
      <t xml:space="preserve">Орган державного управління  </t>
    </r>
    <r>
      <rPr>
        <i/>
        <sz val="16"/>
        <rFont val="Times New Roman"/>
        <family val="1"/>
        <charset val="204"/>
      </rPr>
      <t xml:space="preserve"> </t>
    </r>
  </si>
  <si>
    <t>Міністерство охорони здоров'я</t>
  </si>
  <si>
    <t>за СПОДУ</t>
  </si>
  <si>
    <t xml:space="preserve">Галузь     </t>
  </si>
  <si>
    <t>Охорона здоров'я</t>
  </si>
  <si>
    <t>за ЗКГНГ</t>
  </si>
  <si>
    <t xml:space="preserve">Вид економічної діяльності    </t>
  </si>
  <si>
    <t>Загальна медична практика</t>
  </si>
  <si>
    <t xml:space="preserve">за  КВЕД  </t>
  </si>
  <si>
    <t>86.21</t>
  </si>
  <si>
    <t>Одиниця виміру, грн.</t>
  </si>
  <si>
    <t>тис.грн.</t>
  </si>
  <si>
    <t>Стандарти звітності П(с)БОУ</t>
  </si>
  <si>
    <t>Х</t>
  </si>
  <si>
    <t>Форма власності</t>
  </si>
  <si>
    <t>комунальна</t>
  </si>
  <si>
    <t>Стандарти звітності МСФЗ</t>
  </si>
  <si>
    <t>Середньооблікова кількість штатних працівників</t>
  </si>
  <si>
    <t xml:space="preserve">Місцезнаходження  </t>
  </si>
  <si>
    <t>вул. Миру,буд.14, м.Рахів, Закарпатська обл., 90600</t>
  </si>
  <si>
    <t xml:space="preserve">Телефон </t>
  </si>
  <si>
    <t>Керівник</t>
  </si>
  <si>
    <t>Найменування показника</t>
  </si>
  <si>
    <t xml:space="preserve">Код рядка </t>
  </si>
  <si>
    <t>Нерозподілені доходи</t>
  </si>
  <si>
    <t>I. Фінансові результати</t>
  </si>
  <si>
    <t>Доходи і витрати від операційної діяльності (деталізація)</t>
  </si>
  <si>
    <t>Дохід (виручка) від реалізації продукції (товарів, робіт, послуг),  в т.ч.</t>
  </si>
  <si>
    <t>за рахунок коштів від НСЗУ</t>
  </si>
  <si>
    <t>Дохід з місцевого бюджету за програмою підтримки, в т.ч.</t>
  </si>
  <si>
    <t>на оплату комунальних послуг та енергоносіїв</t>
  </si>
  <si>
    <t>Дохід з місцевого бюджету за цільовими програмами, у тому числі:</t>
  </si>
  <si>
    <t>Інші доходи від операційної діяльності</t>
  </si>
  <si>
    <t>Надходження відсотків від банку за тимчасове користування коштами</t>
  </si>
  <si>
    <t>Разом (сума рядків 100,110,120,130, 140,150)</t>
  </si>
  <si>
    <t>Витрати</t>
  </si>
  <si>
    <t>Заробітна плата</t>
  </si>
  <si>
    <t>Нарахування на оплату праці</t>
  </si>
  <si>
    <t>Предмети, матеріали, обладнання та інвентар</t>
  </si>
  <si>
    <t>Медикаменти та перев'язувальні матеріали</t>
  </si>
  <si>
    <t>Продукти харчування</t>
  </si>
  <si>
    <t>Оплата послуг (крім комунальних)</t>
  </si>
  <si>
    <t>Видатки на відрядження</t>
  </si>
  <si>
    <t>Оплата комунальних послуг та енергоносіїв, в тому числі:</t>
  </si>
  <si>
    <t>Оплата теплопостачання</t>
  </si>
  <si>
    <t>Оплата водопостачання та водовідведення</t>
  </si>
  <si>
    <t>Оплата електроенергії</t>
  </si>
  <si>
    <t>Оплата природного газу</t>
  </si>
  <si>
    <t>Оплата інших енергоносіїв</t>
  </si>
  <si>
    <t>Оплата енергосервісу</t>
  </si>
  <si>
    <t>Окремі заходи по реалізації державних (регіональних)цільових програм, не віднесені до заходів розвитку</t>
  </si>
  <si>
    <t>Соціальне забезпечення</t>
  </si>
  <si>
    <t>Інші поточні видатки</t>
  </si>
  <si>
    <t>Амортизація</t>
  </si>
  <si>
    <t>Разом (сума рядків 200 - 320)</t>
  </si>
  <si>
    <t>ІІ. Елементи операційних витрат</t>
  </si>
  <si>
    <t>Матеріальні затрати</t>
  </si>
  <si>
    <t>Витрати на оплату праці</t>
  </si>
  <si>
    <t>Відрахування на соціальні заходи</t>
  </si>
  <si>
    <t>Інші операційні витрати</t>
  </si>
  <si>
    <t>Разом (сума рядків 400 - 440)</t>
  </si>
  <si>
    <t>ІІІ. Інвестиційна діяльність</t>
  </si>
  <si>
    <t>Доходи від інвестиційної діяльності, у т.ч.:</t>
  </si>
  <si>
    <t>доходи з місцевого бюджету цільового фінансування по капітальних видатках</t>
  </si>
  <si>
    <t>Капітальні інвестиції, усього, у тому числі:</t>
  </si>
  <si>
    <t>капітальне будівництво</t>
  </si>
  <si>
    <t>придбання (виготовлення) основних засобів</t>
  </si>
  <si>
    <t>придбання (виготовлення) інших необоротних матеріальних активів</t>
  </si>
  <si>
    <t>придбання (створення) нематеріальних активів</t>
  </si>
  <si>
    <t>модернізація, модифікація (добудова, дообладнання, реконструкція) основних засобів</t>
  </si>
  <si>
    <t>капітальний ремонт</t>
  </si>
  <si>
    <t>ІV. Фінансова діяльність</t>
  </si>
  <si>
    <t>Доходи від фінансової діяльності за зобов’язаннями, у т. ч.:</t>
  </si>
  <si>
    <t xml:space="preserve">кредити </t>
  </si>
  <si>
    <t>позики</t>
  </si>
  <si>
    <t>депозити</t>
  </si>
  <si>
    <t>Інші надходження (розшифрувати)</t>
  </si>
  <si>
    <t>Витрати від фінансової діяльності за зобов’язаннями, у т. ч.:</t>
  </si>
  <si>
    <t>Інші витрати (розшифрувати)</t>
  </si>
  <si>
    <t>Усього доходів</t>
  </si>
  <si>
    <t>Усього витрат</t>
  </si>
  <si>
    <t>IV. Додаткова інформація</t>
  </si>
  <si>
    <t>Штатна чисельність працівників</t>
  </si>
  <si>
    <t>Вартість основних засобів</t>
  </si>
  <si>
    <t>Податкова заборгованість</t>
  </si>
  <si>
    <t>Заборгованість перед працівниками за заробітною платою</t>
  </si>
  <si>
    <t>Дебіторська заборгованість</t>
  </si>
  <si>
    <t>Кредиторська заборгованість</t>
  </si>
  <si>
    <t>Директор - Молдавчук Богдана Миколаївна</t>
  </si>
  <si>
    <t>Інші надходження</t>
  </si>
  <si>
    <t>відхилення, +/–</t>
  </si>
  <si>
    <t>виконання, %</t>
  </si>
  <si>
    <t>план</t>
  </si>
  <si>
    <t>факт</t>
  </si>
  <si>
    <t>(067) 284-03-66</t>
  </si>
  <si>
    <t>на 01.01.25</t>
  </si>
  <si>
    <t>Інші операційні витрати (розшифрувати*)Претензія НСЗУ та ПФУ</t>
  </si>
  <si>
    <r>
      <t>ЗВІТ ПРО ВИКОНАННЯ ФІНАНСОВОГО  ПЛАНУ  ЗА</t>
    </r>
    <r>
      <rPr>
        <b/>
        <u/>
        <sz val="14"/>
        <rFont val="Times New Roman"/>
        <family val="1"/>
        <charset val="204"/>
      </rPr>
      <t xml:space="preserve"> 2025</t>
    </r>
    <r>
      <rPr>
        <b/>
        <sz val="14"/>
        <rFont val="Times New Roman"/>
        <family val="1"/>
        <charset val="204"/>
      </rPr>
      <t xml:space="preserve"> рік</t>
    </r>
  </si>
  <si>
    <t>Факт минулого року (2024)</t>
  </si>
  <si>
    <t>Плановий рік  (2025)</t>
  </si>
  <si>
    <t>2025 рік</t>
  </si>
  <si>
    <t>на 01.01.26</t>
  </si>
  <si>
    <t>Додаток</t>
  </si>
  <si>
    <t>до рішення міської ради</t>
  </si>
  <si>
    <t>81-ї сесії 8-го скликання</t>
  </si>
  <si>
    <t>В. п. міського голови,</t>
  </si>
  <si>
    <t>секретар ради та виконкому</t>
  </si>
  <si>
    <t>Євген МОЛНАР</t>
  </si>
  <si>
    <t xml:space="preserve">   </t>
  </si>
  <si>
    <t>від 27.02.2026 р. №1246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</si>
</sst>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">
    <numFmt numFmtId="164" formatCode="0.0"/>
    <numFmt numFmtId="165" formatCode="_-* #,##0.0\ _г_р_н_._-;\-* #,##0.0\ _г_р_н_._-;_-* &quot;-&quot;?\ _г_р_н_._-;_-@_-"/>
    <numFmt numFmtId="166" formatCode="_(* #,##0.0_);_(* \(#,##0.0\);_(* &quot;-&quot;_);_(@_)"/>
    <numFmt numFmtId="167" formatCode="#,##0.0"/>
    <numFmt numFmtId="168" formatCode="_(* #,##0_);_(* \(#,##0\);_(* &quot;-&quot;_);_(@_)"/>
    <numFmt numFmtId="169" formatCode="_-* #,##0.00\ _г_р_н_._-;\-* #,##0.00\ _г_р_н_._-;_-* &quot;-&quot;??\ _г_р_н_._-;_-@_-"/>
    <numFmt numFmtId="170" formatCode="###\ ##0.000"/>
    <numFmt numFmtId="171" formatCode="_(&quot;$&quot;* #,##0.00_);_(&quot;$&quot;* \(#,##0.00\);_(&quot;$&quot;* &quot;-&quot;??_);_(@_)"/>
    <numFmt numFmtId="172" formatCode="_(* #,##0.00_);_(* \(#,##0.00\);_(* &quot;-&quot;??_);_(@_)"/>
    <numFmt numFmtId="173" formatCode="_-* #,##0.00_₴_-;\-* #,##0.00_₴_-;_-* &quot;-&quot;??_₴_-;_-@_-"/>
    <numFmt numFmtId="174" formatCode="#,##0.00&quot;р.&quot;;\-#,##0.00&quot;р.&quot;"/>
    <numFmt numFmtId="175" formatCode="#,##0.0_ ;[Red]\-#,##0.0\ "/>
    <numFmt numFmtId="176" formatCode="_-* #,##0.00_р_._-;\-* #,##0.00_р_._-;_-* &quot;-&quot;??_р_._-;_-@_-"/>
    <numFmt numFmtId="177" formatCode="#,##0&quot;р.&quot;;[Red]\-#,##0&quot;р.&quot;"/>
    <numFmt numFmtId="178" formatCode="0.0;\(0.0\);\ ;\-"/>
  </numFmts>
  <fonts count="76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color indexed="8"/>
      <name val="Calibri"/>
      <family val="2"/>
    </font>
    <font>
      <sz val="14"/>
      <color indexed="8"/>
      <name val="Times New Roman"/>
      <family val="1"/>
      <charset val="204"/>
    </font>
    <font>
      <sz val="16"/>
      <name val="Times New Roman"/>
      <family val="1"/>
      <charset val="204"/>
    </font>
    <font>
      <i/>
      <sz val="16"/>
      <name val="Times New Roman"/>
      <family val="1"/>
      <charset val="204"/>
    </font>
    <font>
      <sz val="16"/>
      <name val="Arial Cyr"/>
      <charset val="204"/>
    </font>
    <font>
      <b/>
      <sz val="14"/>
      <name val="Times New Roman"/>
      <family val="1"/>
      <charset val="204"/>
    </font>
    <font>
      <b/>
      <u/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18"/>
      <name val="Times New Roman"/>
      <family val="1"/>
      <charset val="204"/>
    </font>
    <font>
      <i/>
      <sz val="14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0"/>
      <name val="Helv"/>
      <charset val="204"/>
    </font>
    <font>
      <sz val="11"/>
      <color indexed="8"/>
      <name val="Calibri"/>
      <family val="2"/>
      <charset val="204"/>
    </font>
    <font>
      <sz val="11"/>
      <color indexed="8"/>
      <name val="Arial Cyr"/>
      <family val="2"/>
      <charset val="204"/>
    </font>
    <font>
      <sz val="11"/>
      <color indexed="9"/>
      <name val="Calibri"/>
      <family val="2"/>
      <charset val="204"/>
    </font>
    <font>
      <sz val="11"/>
      <color indexed="9"/>
      <name val="Arial Cyr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2"/>
      <name val="Arial"/>
      <family val="2"/>
      <charset val="204"/>
    </font>
    <font>
      <sz val="10"/>
      <name val="Arial"/>
      <family val="2"/>
      <charset val="204"/>
    </font>
    <font>
      <i/>
      <sz val="11"/>
      <color indexed="23"/>
      <name val="Calibri"/>
      <family val="2"/>
      <charset val="204"/>
    </font>
    <font>
      <sz val="10"/>
      <name val="FreeSet"/>
      <family val="2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u/>
      <sz val="10"/>
      <color indexed="12"/>
      <name val="Arial"/>
      <family val="2"/>
      <charset val="204"/>
    </font>
    <font>
      <sz val="11"/>
      <color indexed="62"/>
      <name val="Calibri"/>
      <family val="2"/>
      <charset val="204"/>
    </font>
    <font>
      <b/>
      <sz val="14"/>
      <name val="Arial"/>
      <family val="2"/>
      <charset val="204"/>
    </font>
    <font>
      <b/>
      <sz val="12"/>
      <color indexed="9"/>
      <name val="Arial"/>
      <family val="2"/>
      <charset val="204"/>
    </font>
    <font>
      <b/>
      <i/>
      <sz val="14"/>
      <name val="Arial"/>
      <family val="2"/>
      <charset val="204"/>
    </font>
    <font>
      <b/>
      <i/>
      <sz val="14"/>
      <color indexed="9"/>
      <name val="Arial"/>
      <family val="2"/>
      <charset val="204"/>
    </font>
    <font>
      <b/>
      <i/>
      <sz val="12"/>
      <color indexed="9"/>
      <name val="Arial"/>
      <family val="2"/>
      <charset val="204"/>
    </font>
    <font>
      <b/>
      <sz val="11"/>
      <name val="Arial"/>
      <family val="2"/>
      <charset val="204"/>
    </font>
    <font>
      <b/>
      <sz val="11"/>
      <color indexed="9"/>
      <name val="Arial"/>
      <family val="2"/>
      <charset val="204"/>
    </font>
    <font>
      <sz val="12"/>
      <color indexed="9"/>
      <name val="Bookman Old Style"/>
      <family val="1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i/>
      <sz val="11"/>
      <name val="Arial"/>
      <family val="2"/>
      <charset val="204"/>
    </font>
    <font>
      <b/>
      <i/>
      <sz val="11"/>
      <color indexed="9"/>
      <name val="Arial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b/>
      <sz val="10"/>
      <name val="Arial"/>
      <family val="2"/>
      <charset val="204"/>
    </font>
    <font>
      <b/>
      <sz val="11"/>
      <color indexed="63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62"/>
      <name val="Arial Cyr"/>
      <family val="2"/>
      <charset val="204"/>
    </font>
    <font>
      <b/>
      <sz val="11"/>
      <color indexed="63"/>
      <name val="Arial Cyr"/>
      <family val="2"/>
      <charset val="204"/>
    </font>
    <font>
      <b/>
      <sz val="11"/>
      <color indexed="52"/>
      <name val="Arial Cyr"/>
      <family val="2"/>
      <charset val="204"/>
    </font>
    <font>
      <b/>
      <sz val="15"/>
      <color indexed="56"/>
      <name val="Arial Cyr"/>
      <family val="2"/>
      <charset val="204"/>
    </font>
    <font>
      <b/>
      <sz val="13"/>
      <color indexed="56"/>
      <name val="Arial Cyr"/>
      <family val="2"/>
      <charset val="204"/>
    </font>
    <font>
      <b/>
      <sz val="11"/>
      <color indexed="56"/>
      <name val="Arial Cyr"/>
      <family val="2"/>
      <charset val="204"/>
    </font>
    <font>
      <b/>
      <sz val="11"/>
      <color indexed="8"/>
      <name val="Arial Cyr"/>
      <family val="2"/>
      <charset val="204"/>
    </font>
    <font>
      <b/>
      <sz val="11"/>
      <color indexed="9"/>
      <name val="Arial Cyr"/>
      <family val="2"/>
      <charset val="204"/>
    </font>
    <font>
      <sz val="11"/>
      <color indexed="60"/>
      <name val="Arial Cyr"/>
      <family val="2"/>
      <charset val="204"/>
    </font>
    <font>
      <sz val="8"/>
      <name val="Arial"/>
      <family val="2"/>
    </font>
    <font>
      <sz val="10"/>
      <name val="Arial Cyr"/>
      <family val="2"/>
      <charset val="204"/>
    </font>
    <font>
      <sz val="11"/>
      <color indexed="20"/>
      <name val="Arial Cyr"/>
      <family val="2"/>
      <charset val="204"/>
    </font>
    <font>
      <i/>
      <sz val="11"/>
      <color indexed="23"/>
      <name val="Arial Cyr"/>
      <family val="2"/>
      <charset val="204"/>
    </font>
    <font>
      <sz val="12"/>
      <name val="Arial Cyr"/>
      <family val="2"/>
      <charset val="204"/>
    </font>
    <font>
      <sz val="11"/>
      <color indexed="52"/>
      <name val="Arial Cyr"/>
      <family val="2"/>
      <charset val="204"/>
    </font>
    <font>
      <sz val="10"/>
      <name val="Helv"/>
    </font>
    <font>
      <sz val="11"/>
      <color indexed="10"/>
      <name val="Arial Cyr"/>
      <family val="2"/>
      <charset val="204"/>
    </font>
    <font>
      <sz val="12"/>
      <name val="Journal"/>
    </font>
    <font>
      <sz val="11"/>
      <color indexed="17"/>
      <name val="Arial Cyr"/>
      <family val="2"/>
      <charset val="204"/>
    </font>
    <font>
      <sz val="10"/>
      <name val="Tahoma"/>
      <family val="2"/>
      <charset val="204"/>
    </font>
    <font>
      <sz val="10"/>
      <name val="Petersburg"/>
    </font>
    <font>
      <b/>
      <sz val="12"/>
      <color rgb="FF000000"/>
      <name val="Times New Roman"/>
      <family val="1"/>
      <charset val="204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52">
    <xf numFmtId="0" fontId="0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8" fillId="3" borderId="0" applyNumberFormat="0" applyBorder="0" applyAlignment="0" applyProtection="0"/>
    <xf numFmtId="0" fontId="18" fillId="4" borderId="0" applyNumberFormat="0" applyBorder="0" applyAlignment="0" applyProtection="0"/>
    <xf numFmtId="0" fontId="18" fillId="5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3" borderId="0" applyNumberFormat="0" applyBorder="0" applyAlignment="0" applyProtection="0"/>
    <xf numFmtId="0" fontId="18" fillId="3" borderId="0" applyNumberFormat="0" applyBorder="0" applyAlignment="0" applyProtection="0"/>
    <xf numFmtId="0" fontId="19" fillId="4" borderId="0" applyNumberFormat="0" applyBorder="0" applyAlignment="0" applyProtection="0"/>
    <xf numFmtId="0" fontId="18" fillId="4" borderId="0" applyNumberFormat="0" applyBorder="0" applyAlignment="0" applyProtection="0"/>
    <xf numFmtId="0" fontId="19" fillId="5" borderId="0" applyNumberFormat="0" applyBorder="0" applyAlignment="0" applyProtection="0"/>
    <xf numFmtId="0" fontId="18" fillId="5" borderId="0" applyNumberFormat="0" applyBorder="0" applyAlignment="0" applyProtection="0"/>
    <xf numFmtId="0" fontId="19" fillId="6" borderId="0" applyNumberFormat="0" applyBorder="0" applyAlignment="0" applyProtection="0"/>
    <xf numFmtId="0" fontId="18" fillId="6" borderId="0" applyNumberFormat="0" applyBorder="0" applyAlignment="0" applyProtection="0"/>
    <xf numFmtId="0" fontId="19" fillId="7" borderId="0" applyNumberFormat="0" applyBorder="0" applyAlignment="0" applyProtection="0"/>
    <xf numFmtId="0" fontId="18" fillId="7" borderId="0" applyNumberFormat="0" applyBorder="0" applyAlignment="0" applyProtection="0"/>
    <xf numFmtId="0" fontId="19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6" borderId="0" applyNumberFormat="0" applyBorder="0" applyAlignment="0" applyProtection="0"/>
    <xf numFmtId="0" fontId="18" fillId="9" borderId="0" applyNumberFormat="0" applyBorder="0" applyAlignment="0" applyProtection="0"/>
    <xf numFmtId="0" fontId="18" fillId="12" borderId="0" applyNumberFormat="0" applyBorder="0" applyAlignment="0" applyProtection="0"/>
    <xf numFmtId="0" fontId="19" fillId="9" borderId="0" applyNumberFormat="0" applyBorder="0" applyAlignment="0" applyProtection="0"/>
    <xf numFmtId="0" fontId="18" fillId="9" borderId="0" applyNumberFormat="0" applyBorder="0" applyAlignment="0" applyProtection="0"/>
    <xf numFmtId="0" fontId="19" fillId="10" borderId="0" applyNumberFormat="0" applyBorder="0" applyAlignment="0" applyProtection="0"/>
    <xf numFmtId="0" fontId="18" fillId="10" borderId="0" applyNumberFormat="0" applyBorder="0" applyAlignment="0" applyProtection="0"/>
    <xf numFmtId="0" fontId="19" fillId="11" borderId="0" applyNumberFormat="0" applyBorder="0" applyAlignment="0" applyProtection="0"/>
    <xf numFmtId="0" fontId="18" fillId="11" borderId="0" applyNumberFormat="0" applyBorder="0" applyAlignment="0" applyProtection="0"/>
    <xf numFmtId="0" fontId="19" fillId="6" borderId="0" applyNumberFormat="0" applyBorder="0" applyAlignment="0" applyProtection="0"/>
    <xf numFmtId="0" fontId="18" fillId="6" borderId="0" applyNumberFormat="0" applyBorder="0" applyAlignment="0" applyProtection="0"/>
    <xf numFmtId="0" fontId="19" fillId="9" borderId="0" applyNumberFormat="0" applyBorder="0" applyAlignment="0" applyProtection="0"/>
    <xf numFmtId="0" fontId="18" fillId="9" borderId="0" applyNumberFormat="0" applyBorder="0" applyAlignment="0" applyProtection="0"/>
    <xf numFmtId="0" fontId="19" fillId="12" borderId="0" applyNumberFormat="0" applyBorder="0" applyAlignment="0" applyProtection="0"/>
    <xf numFmtId="0" fontId="18" fillId="12" borderId="0" applyNumberFormat="0" applyBorder="0" applyAlignment="0" applyProtection="0"/>
    <xf numFmtId="0" fontId="20" fillId="13" borderId="0" applyNumberFormat="0" applyBorder="0" applyAlignment="0" applyProtection="0"/>
    <xf numFmtId="0" fontId="20" fillId="10" borderId="0" applyNumberFormat="0" applyBorder="0" applyAlignment="0" applyProtection="0"/>
    <xf numFmtId="0" fontId="20" fillId="11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16" borderId="0" applyNumberFormat="0" applyBorder="0" applyAlignment="0" applyProtection="0"/>
    <xf numFmtId="0" fontId="21" fillId="13" borderId="0" applyNumberFormat="0" applyBorder="0" applyAlignment="0" applyProtection="0"/>
    <xf numFmtId="0" fontId="20" fillId="13" borderId="0" applyNumberFormat="0" applyBorder="0" applyAlignment="0" applyProtection="0"/>
    <xf numFmtId="0" fontId="21" fillId="10" borderId="0" applyNumberFormat="0" applyBorder="0" applyAlignment="0" applyProtection="0"/>
    <xf numFmtId="0" fontId="20" fillId="10" borderId="0" applyNumberFormat="0" applyBorder="0" applyAlignment="0" applyProtection="0"/>
    <xf numFmtId="0" fontId="21" fillId="11" borderId="0" applyNumberFormat="0" applyBorder="0" applyAlignment="0" applyProtection="0"/>
    <xf numFmtId="0" fontId="20" fillId="11" borderId="0" applyNumberFormat="0" applyBorder="0" applyAlignment="0" applyProtection="0"/>
    <xf numFmtId="0" fontId="21" fillId="14" borderId="0" applyNumberFormat="0" applyBorder="0" applyAlignment="0" applyProtection="0"/>
    <xf numFmtId="0" fontId="20" fillId="14" borderId="0" applyNumberFormat="0" applyBorder="0" applyAlignment="0" applyProtection="0"/>
    <xf numFmtId="0" fontId="21" fillId="15" borderId="0" applyNumberFormat="0" applyBorder="0" applyAlignment="0" applyProtection="0"/>
    <xf numFmtId="0" fontId="20" fillId="15" borderId="0" applyNumberFormat="0" applyBorder="0" applyAlignment="0" applyProtection="0"/>
    <xf numFmtId="0" fontId="21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20" borderId="0" applyNumberFormat="0" applyBorder="0" applyAlignment="0" applyProtection="0"/>
    <xf numFmtId="0" fontId="22" fillId="4" borderId="0" applyNumberFormat="0" applyBorder="0" applyAlignment="0" applyProtection="0"/>
    <xf numFmtId="0" fontId="23" fillId="21" borderId="7" applyNumberFormat="0" applyAlignment="0" applyProtection="0"/>
    <xf numFmtId="0" fontId="24" fillId="22" borderId="8" applyNumberFormat="0" applyAlignment="0" applyProtection="0"/>
    <xf numFmtId="49" fontId="25" fillId="0" borderId="1">
      <alignment horizontal="center" vertical="center"/>
      <protection locked="0"/>
    </xf>
    <xf numFmtId="49" fontId="25" fillId="0" borderId="1">
      <alignment horizontal="center" vertical="center"/>
      <protection locked="0"/>
    </xf>
    <xf numFmtId="49" fontId="25" fillId="0" borderId="1">
      <alignment horizontal="center" vertical="center"/>
      <protection locked="0"/>
    </xf>
    <xf numFmtId="49" fontId="25" fillId="0" borderId="1">
      <alignment horizontal="center" vertical="center"/>
      <protection locked="0"/>
    </xf>
    <xf numFmtId="49" fontId="25" fillId="0" borderId="1">
      <alignment horizontal="center" vertical="center"/>
      <protection locked="0"/>
    </xf>
    <xf numFmtId="49" fontId="25" fillId="0" borderId="1">
      <alignment horizontal="center" vertical="center"/>
      <protection locked="0"/>
    </xf>
    <xf numFmtId="49" fontId="25" fillId="0" borderId="1">
      <alignment horizontal="center" vertical="center"/>
      <protection locked="0"/>
    </xf>
    <xf numFmtId="49" fontId="25" fillId="0" borderId="1">
      <alignment horizontal="center" vertical="center"/>
      <protection locked="0"/>
    </xf>
    <xf numFmtId="49" fontId="25" fillId="0" borderId="1">
      <alignment horizontal="center" vertical="center"/>
      <protection locked="0"/>
    </xf>
    <xf numFmtId="49" fontId="25" fillId="0" borderId="1">
      <alignment horizontal="center" vertical="center"/>
      <protection locked="0"/>
    </xf>
    <xf numFmtId="49" fontId="25" fillId="0" borderId="1">
      <alignment horizontal="center" vertical="center"/>
      <protection locked="0"/>
    </xf>
    <xf numFmtId="49" fontId="25" fillId="0" borderId="1">
      <alignment horizontal="center" vertical="center"/>
      <protection locked="0"/>
    </xf>
    <xf numFmtId="49" fontId="25" fillId="0" borderId="1">
      <alignment horizontal="center" vertical="center"/>
      <protection locked="0"/>
    </xf>
    <xf numFmtId="169" fontId="26" fillId="0" borderId="0" applyFont="0" applyFill="0" applyBorder="0" applyAlignment="0" applyProtection="0"/>
    <xf numFmtId="49" fontId="26" fillId="0" borderId="1">
      <alignment horizontal="left" vertical="center"/>
      <protection locked="0"/>
    </xf>
    <xf numFmtId="49" fontId="26" fillId="0" borderId="1">
      <alignment horizontal="left" vertical="center"/>
      <protection locked="0"/>
    </xf>
    <xf numFmtId="49" fontId="26" fillId="0" borderId="1">
      <alignment horizontal="left" vertical="center"/>
      <protection locked="0"/>
    </xf>
    <xf numFmtId="49" fontId="26" fillId="0" borderId="1">
      <alignment horizontal="left" vertical="center"/>
      <protection locked="0"/>
    </xf>
    <xf numFmtId="49" fontId="26" fillId="0" borderId="1">
      <alignment horizontal="left" vertical="center"/>
      <protection locked="0"/>
    </xf>
    <xf numFmtId="49" fontId="26" fillId="0" borderId="1">
      <alignment horizontal="left" vertical="center"/>
      <protection locked="0"/>
    </xf>
    <xf numFmtId="49" fontId="26" fillId="0" borderId="1">
      <alignment horizontal="left" vertical="center"/>
      <protection locked="0"/>
    </xf>
    <xf numFmtId="49" fontId="26" fillId="0" borderId="1">
      <alignment horizontal="left" vertical="center"/>
      <protection locked="0"/>
    </xf>
    <xf numFmtId="49" fontId="26" fillId="0" borderId="1">
      <alignment horizontal="left" vertical="center"/>
      <protection locked="0"/>
    </xf>
    <xf numFmtId="49" fontId="26" fillId="0" borderId="1">
      <alignment horizontal="left" vertical="center"/>
      <protection locked="0"/>
    </xf>
    <xf numFmtId="49" fontId="26" fillId="0" borderId="1">
      <alignment horizontal="left" vertical="center"/>
      <protection locked="0"/>
    </xf>
    <xf numFmtId="49" fontId="26" fillId="0" borderId="1">
      <alignment horizontal="left" vertical="center"/>
      <protection locked="0"/>
    </xf>
    <xf numFmtId="49" fontId="26" fillId="0" borderId="1">
      <alignment horizontal="left" vertical="center"/>
      <protection locked="0"/>
    </xf>
    <xf numFmtId="49" fontId="26" fillId="0" borderId="1">
      <alignment horizontal="left" vertical="center"/>
      <protection locked="0"/>
    </xf>
    <xf numFmtId="49" fontId="26" fillId="0" borderId="1">
      <alignment horizontal="left" vertical="center"/>
      <protection locked="0"/>
    </xf>
    <xf numFmtId="49" fontId="26" fillId="0" borderId="1">
      <alignment horizontal="left" vertical="center"/>
      <protection locked="0"/>
    </xf>
    <xf numFmtId="49" fontId="26" fillId="0" borderId="1">
      <alignment horizontal="left" vertical="center"/>
      <protection locked="0"/>
    </xf>
    <xf numFmtId="0" fontId="27" fillId="0" borderId="0" applyNumberFormat="0" applyFill="0" applyBorder="0" applyAlignment="0" applyProtection="0"/>
    <xf numFmtId="170" fontId="28" fillId="0" borderId="0" applyAlignment="0">
      <alignment wrapText="1"/>
    </xf>
    <xf numFmtId="0" fontId="29" fillId="5" borderId="0" applyNumberFormat="0" applyBorder="0" applyAlignment="0" applyProtection="0"/>
    <xf numFmtId="0" fontId="30" fillId="0" borderId="9" applyNumberFormat="0" applyFill="0" applyAlignment="0" applyProtection="0"/>
    <xf numFmtId="0" fontId="31" fillId="0" borderId="10" applyNumberFormat="0" applyFill="0" applyAlignment="0" applyProtection="0"/>
    <xf numFmtId="0" fontId="32" fillId="0" borderId="11" applyNumberFormat="0" applyFill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>
      <alignment vertical="top"/>
      <protection locked="0"/>
    </xf>
    <xf numFmtId="0" fontId="34" fillId="8" borderId="7" applyNumberFormat="0" applyAlignment="0" applyProtection="0"/>
    <xf numFmtId="49" fontId="26" fillId="0" borderId="0" applyNumberFormat="0" applyFont="0" applyAlignment="0">
      <alignment vertical="top" wrapText="1"/>
      <protection locked="0"/>
    </xf>
    <xf numFmtId="49" fontId="26" fillId="0" borderId="0" applyNumberFormat="0" applyFont="0" applyAlignment="0">
      <alignment vertical="top" wrapText="1"/>
    </xf>
    <xf numFmtId="49" fontId="26" fillId="0" borderId="0" applyNumberFormat="0" applyFont="0" applyAlignment="0">
      <alignment vertical="top" wrapText="1"/>
    </xf>
    <xf numFmtId="49" fontId="26" fillId="0" borderId="0" applyNumberFormat="0" applyFont="0" applyAlignment="0">
      <alignment vertical="top" wrapText="1"/>
      <protection locked="0"/>
    </xf>
    <xf numFmtId="49" fontId="26" fillId="0" borderId="0" applyNumberFormat="0" applyFont="0" applyAlignment="0">
      <alignment vertical="top" wrapText="1"/>
    </xf>
    <xf numFmtId="49" fontId="26" fillId="0" borderId="0" applyNumberFormat="0" applyFont="0" applyAlignment="0">
      <alignment vertical="top" wrapText="1"/>
      <protection locked="0"/>
    </xf>
    <xf numFmtId="49" fontId="26" fillId="0" borderId="0" applyNumberFormat="0" applyFont="0" applyAlignment="0">
      <alignment vertical="top" wrapText="1"/>
    </xf>
    <xf numFmtId="49" fontId="26" fillId="0" borderId="0" applyNumberFormat="0" applyFont="0" applyAlignment="0">
      <alignment vertical="top" wrapText="1"/>
      <protection locked="0"/>
    </xf>
    <xf numFmtId="49" fontId="26" fillId="0" borderId="0" applyNumberFormat="0" applyFont="0" applyAlignment="0">
      <alignment vertical="top" wrapText="1"/>
      <protection locked="0"/>
    </xf>
    <xf numFmtId="49" fontId="26" fillId="0" borderId="0" applyNumberFormat="0" applyFont="0" applyAlignment="0">
      <alignment vertical="top" wrapText="1"/>
      <protection locked="0"/>
    </xf>
    <xf numFmtId="49" fontId="26" fillId="0" borderId="0" applyNumberFormat="0" applyFont="0" applyAlignment="0">
      <alignment vertical="top" wrapText="1"/>
      <protection locked="0"/>
    </xf>
    <xf numFmtId="49" fontId="26" fillId="0" borderId="0" applyNumberFormat="0" applyFont="0" applyAlignment="0">
      <alignment vertical="top" wrapText="1"/>
      <protection locked="0"/>
    </xf>
    <xf numFmtId="49" fontId="26" fillId="0" borderId="0" applyNumberFormat="0" applyFont="0" applyAlignment="0">
      <alignment vertical="top" wrapText="1"/>
      <protection locked="0"/>
    </xf>
    <xf numFmtId="49" fontId="26" fillId="0" borderId="0" applyNumberFormat="0" applyFont="0" applyAlignment="0">
      <alignment vertical="top" wrapText="1"/>
      <protection locked="0"/>
    </xf>
    <xf numFmtId="49" fontId="26" fillId="0" borderId="0" applyNumberFormat="0" applyFont="0" applyAlignment="0">
      <alignment vertical="top" wrapText="1"/>
      <protection locked="0"/>
    </xf>
    <xf numFmtId="49" fontId="26" fillId="0" borderId="0" applyNumberFormat="0" applyFont="0" applyAlignment="0">
      <alignment vertical="top" wrapText="1"/>
      <protection locked="0"/>
    </xf>
    <xf numFmtId="49" fontId="26" fillId="0" borderId="0" applyNumberFormat="0" applyFont="0" applyAlignment="0">
      <alignment vertical="top" wrapText="1"/>
      <protection locked="0"/>
    </xf>
    <xf numFmtId="49" fontId="26" fillId="0" borderId="0" applyNumberFormat="0" applyFont="0" applyAlignment="0">
      <alignment vertical="top" wrapText="1"/>
      <protection locked="0"/>
    </xf>
    <xf numFmtId="49" fontId="26" fillId="0" borderId="0" applyNumberFormat="0" applyFont="0" applyAlignment="0">
      <alignment vertical="top" wrapText="1"/>
      <protection locked="0"/>
    </xf>
    <xf numFmtId="49" fontId="26" fillId="0" borderId="0" applyNumberFormat="0" applyFont="0" applyAlignment="0">
      <alignment vertical="top" wrapText="1"/>
      <protection locked="0"/>
    </xf>
    <xf numFmtId="49" fontId="35" fillId="2" borderId="12">
      <alignment horizontal="left" vertical="center"/>
      <protection locked="0"/>
    </xf>
    <xf numFmtId="49" fontId="35" fillId="2" borderId="12">
      <alignment horizontal="left" vertical="center"/>
    </xf>
    <xf numFmtId="4" fontId="35" fillId="2" borderId="12">
      <alignment horizontal="right" vertical="center"/>
      <protection locked="0"/>
    </xf>
    <xf numFmtId="4" fontId="35" fillId="2" borderId="12">
      <alignment horizontal="right" vertical="center"/>
    </xf>
    <xf numFmtId="4" fontId="36" fillId="2" borderId="12">
      <alignment horizontal="right" vertical="center"/>
      <protection locked="0"/>
    </xf>
    <xf numFmtId="49" fontId="37" fillId="2" borderId="1">
      <alignment horizontal="left" vertical="center"/>
      <protection locked="0"/>
    </xf>
    <xf numFmtId="49" fontId="37" fillId="2" borderId="1">
      <alignment horizontal="left" vertical="center"/>
    </xf>
    <xf numFmtId="49" fontId="38" fillId="2" borderId="1">
      <alignment horizontal="left" vertical="center"/>
      <protection locked="0"/>
    </xf>
    <xf numFmtId="49" fontId="38" fillId="2" borderId="1">
      <alignment horizontal="left" vertical="center"/>
    </xf>
    <xf numFmtId="4" fontId="37" fillId="2" borderId="1">
      <alignment horizontal="right" vertical="center"/>
      <protection locked="0"/>
    </xf>
    <xf numFmtId="4" fontId="37" fillId="2" borderId="1">
      <alignment horizontal="right" vertical="center"/>
    </xf>
    <xf numFmtId="4" fontId="39" fillId="2" borderId="1">
      <alignment horizontal="right" vertical="center"/>
      <protection locked="0"/>
    </xf>
    <xf numFmtId="49" fontId="25" fillId="2" borderId="1">
      <alignment horizontal="left" vertical="center"/>
      <protection locked="0"/>
    </xf>
    <xf numFmtId="49" fontId="25" fillId="2" borderId="1">
      <alignment horizontal="left" vertical="center"/>
      <protection locked="0"/>
    </xf>
    <xf numFmtId="49" fontId="25" fillId="2" borderId="1">
      <alignment horizontal="left" vertical="center"/>
    </xf>
    <xf numFmtId="49" fontId="25" fillId="2" borderId="1">
      <alignment horizontal="left" vertical="center"/>
    </xf>
    <xf numFmtId="49" fontId="36" fillId="2" borderId="1">
      <alignment horizontal="left" vertical="center"/>
      <protection locked="0"/>
    </xf>
    <xf numFmtId="49" fontId="36" fillId="2" borderId="1">
      <alignment horizontal="left" vertical="center"/>
    </xf>
    <xf numFmtId="4" fontId="25" fillId="2" borderId="1">
      <alignment horizontal="right" vertical="center"/>
      <protection locked="0"/>
    </xf>
    <xf numFmtId="4" fontId="25" fillId="2" borderId="1">
      <alignment horizontal="right" vertical="center"/>
      <protection locked="0"/>
    </xf>
    <xf numFmtId="4" fontId="25" fillId="2" borderId="1">
      <alignment horizontal="right" vertical="center"/>
    </xf>
    <xf numFmtId="4" fontId="25" fillId="2" borderId="1">
      <alignment horizontal="right" vertical="center"/>
    </xf>
    <xf numFmtId="4" fontId="36" fillId="2" borderId="1">
      <alignment horizontal="right" vertical="center"/>
      <protection locked="0"/>
    </xf>
    <xf numFmtId="49" fontId="40" fillId="2" borderId="1">
      <alignment horizontal="left" vertical="center"/>
      <protection locked="0"/>
    </xf>
    <xf numFmtId="49" fontId="40" fillId="2" borderId="1">
      <alignment horizontal="left" vertical="center"/>
    </xf>
    <xf numFmtId="49" fontId="41" fillId="2" borderId="1">
      <alignment horizontal="left" vertical="center"/>
      <protection locked="0"/>
    </xf>
    <xf numFmtId="49" fontId="41" fillId="2" borderId="1">
      <alignment horizontal="left" vertical="center"/>
    </xf>
    <xf numFmtId="4" fontId="40" fillId="2" borderId="1">
      <alignment horizontal="right" vertical="center"/>
      <protection locked="0"/>
    </xf>
    <xf numFmtId="4" fontId="40" fillId="2" borderId="1">
      <alignment horizontal="right" vertical="center"/>
    </xf>
    <xf numFmtId="4" fontId="42" fillId="2" borderId="1">
      <alignment horizontal="right" vertical="center"/>
      <protection locked="0"/>
    </xf>
    <xf numFmtId="49" fontId="43" fillId="0" borderId="1">
      <alignment horizontal="left" vertical="center"/>
      <protection locked="0"/>
    </xf>
    <xf numFmtId="49" fontId="43" fillId="0" borderId="1">
      <alignment horizontal="left" vertical="center"/>
    </xf>
    <xf numFmtId="49" fontId="44" fillId="0" borderId="1">
      <alignment horizontal="left" vertical="center"/>
      <protection locked="0"/>
    </xf>
    <xf numFmtId="49" fontId="44" fillId="0" borderId="1">
      <alignment horizontal="left" vertical="center"/>
    </xf>
    <xf numFmtId="4" fontId="43" fillId="0" borderId="1">
      <alignment horizontal="right" vertical="center"/>
      <protection locked="0"/>
    </xf>
    <xf numFmtId="4" fontId="43" fillId="0" borderId="1">
      <alignment horizontal="right" vertical="center"/>
    </xf>
    <xf numFmtId="4" fontId="44" fillId="0" borderId="1">
      <alignment horizontal="right" vertical="center"/>
      <protection locked="0"/>
    </xf>
    <xf numFmtId="49" fontId="45" fillId="0" borderId="1">
      <alignment horizontal="left" vertical="center"/>
      <protection locked="0"/>
    </xf>
    <xf numFmtId="49" fontId="45" fillId="0" borderId="1">
      <alignment horizontal="left" vertical="center"/>
    </xf>
    <xf numFmtId="49" fontId="46" fillId="0" borderId="1">
      <alignment horizontal="left" vertical="center"/>
      <protection locked="0"/>
    </xf>
    <xf numFmtId="49" fontId="46" fillId="0" borderId="1">
      <alignment horizontal="left" vertical="center"/>
    </xf>
    <xf numFmtId="4" fontId="45" fillId="0" borderId="1">
      <alignment horizontal="right" vertical="center"/>
      <protection locked="0"/>
    </xf>
    <xf numFmtId="4" fontId="45" fillId="0" borderId="1">
      <alignment horizontal="right" vertical="center"/>
    </xf>
    <xf numFmtId="49" fontId="43" fillId="0" borderId="1">
      <alignment horizontal="left" vertical="center"/>
      <protection locked="0"/>
    </xf>
    <xf numFmtId="49" fontId="44" fillId="0" borderId="1">
      <alignment horizontal="left" vertical="center"/>
      <protection locked="0"/>
    </xf>
    <xf numFmtId="4" fontId="43" fillId="0" borderId="1">
      <alignment horizontal="right" vertical="center"/>
      <protection locked="0"/>
    </xf>
    <xf numFmtId="0" fontId="47" fillId="0" borderId="13" applyNumberFormat="0" applyFill="0" applyAlignment="0" applyProtection="0"/>
    <xf numFmtId="0" fontId="48" fillId="23" borderId="0" applyNumberFormat="0" applyBorder="0" applyAlignment="0" applyProtection="0"/>
    <xf numFmtId="0" fontId="26" fillId="0" borderId="0"/>
    <xf numFmtId="0" fontId="26" fillId="0" borderId="0"/>
    <xf numFmtId="0" fontId="2" fillId="24" borderId="14" applyNumberFormat="0" applyFont="0" applyAlignment="0" applyProtection="0"/>
    <xf numFmtId="4" fontId="49" fillId="25" borderId="1">
      <alignment horizontal="right" vertical="center"/>
      <protection locked="0"/>
    </xf>
    <xf numFmtId="4" fontId="49" fillId="26" borderId="1">
      <alignment horizontal="right" vertical="center"/>
      <protection locked="0"/>
    </xf>
    <xf numFmtId="4" fontId="49" fillId="27" borderId="1">
      <alignment horizontal="right" vertical="center"/>
      <protection locked="0"/>
    </xf>
    <xf numFmtId="0" fontId="50" fillId="21" borderId="15" applyNumberFormat="0" applyAlignment="0" applyProtection="0"/>
    <xf numFmtId="49" fontId="25" fillId="0" borderId="1">
      <alignment horizontal="left" vertical="center" wrapText="1"/>
      <protection locked="0"/>
    </xf>
    <xf numFmtId="49" fontId="25" fillId="0" borderId="1">
      <alignment horizontal="left" vertical="center" wrapText="1"/>
      <protection locked="0"/>
    </xf>
    <xf numFmtId="0" fontId="51" fillId="0" borderId="0" applyNumberFormat="0" applyFill="0" applyBorder="0" applyAlignment="0" applyProtection="0"/>
    <xf numFmtId="0" fontId="52" fillId="0" borderId="16" applyNumberFormat="0" applyFill="0" applyAlignment="0" applyProtection="0"/>
    <xf numFmtId="0" fontId="53" fillId="0" borderId="0" applyNumberFormat="0" applyFill="0" applyBorder="0" applyAlignment="0" applyProtection="0"/>
    <xf numFmtId="0" fontId="21" fillId="17" borderId="0" applyNumberFormat="0" applyBorder="0" applyAlignment="0" applyProtection="0"/>
    <xf numFmtId="0" fontId="20" fillId="17" borderId="0" applyNumberFormat="0" applyBorder="0" applyAlignment="0" applyProtection="0"/>
    <xf numFmtId="0" fontId="21" fillId="18" borderId="0" applyNumberFormat="0" applyBorder="0" applyAlignment="0" applyProtection="0"/>
    <xf numFmtId="0" fontId="20" fillId="18" borderId="0" applyNumberFormat="0" applyBorder="0" applyAlignment="0" applyProtection="0"/>
    <xf numFmtId="0" fontId="21" fillId="19" borderId="0" applyNumberFormat="0" applyBorder="0" applyAlignment="0" applyProtection="0"/>
    <xf numFmtId="0" fontId="20" fillId="19" borderId="0" applyNumberFormat="0" applyBorder="0" applyAlignment="0" applyProtection="0"/>
    <xf numFmtId="0" fontId="21" fillId="14" borderId="0" applyNumberFormat="0" applyBorder="0" applyAlignment="0" applyProtection="0"/>
    <xf numFmtId="0" fontId="20" fillId="14" borderId="0" applyNumberFormat="0" applyBorder="0" applyAlignment="0" applyProtection="0"/>
    <xf numFmtId="0" fontId="21" fillId="15" borderId="0" applyNumberFormat="0" applyBorder="0" applyAlignment="0" applyProtection="0"/>
    <xf numFmtId="0" fontId="20" fillId="15" borderId="0" applyNumberFormat="0" applyBorder="0" applyAlignment="0" applyProtection="0"/>
    <xf numFmtId="0" fontId="21" fillId="20" borderId="0" applyNumberFormat="0" applyBorder="0" applyAlignment="0" applyProtection="0"/>
    <xf numFmtId="0" fontId="20" fillId="20" borderId="0" applyNumberFormat="0" applyBorder="0" applyAlignment="0" applyProtection="0"/>
    <xf numFmtId="0" fontId="54" fillId="8" borderId="7" applyNumberFormat="0" applyAlignment="0" applyProtection="0"/>
    <xf numFmtId="0" fontId="34" fillId="8" borderId="7" applyNumberFormat="0" applyAlignment="0" applyProtection="0"/>
    <xf numFmtId="0" fontId="55" fillId="21" borderId="15" applyNumberFormat="0" applyAlignment="0" applyProtection="0"/>
    <xf numFmtId="0" fontId="50" fillId="21" borderId="15" applyNumberFormat="0" applyAlignment="0" applyProtection="0"/>
    <xf numFmtId="0" fontId="56" fillId="21" borderId="7" applyNumberFormat="0" applyAlignment="0" applyProtection="0"/>
    <xf numFmtId="0" fontId="23" fillId="21" borderId="7" applyNumberFormat="0" applyAlignment="0" applyProtection="0"/>
    <xf numFmtId="171" fontId="26" fillId="0" borderId="0" applyFont="0" applyFill="0" applyBorder="0" applyAlignment="0" applyProtection="0"/>
    <xf numFmtId="0" fontId="57" fillId="0" borderId="9" applyNumberFormat="0" applyFill="0" applyAlignment="0" applyProtection="0"/>
    <xf numFmtId="0" fontId="30" fillId="0" borderId="9" applyNumberFormat="0" applyFill="0" applyAlignment="0" applyProtection="0"/>
    <xf numFmtId="0" fontId="58" fillId="0" borderId="10" applyNumberFormat="0" applyFill="0" applyAlignment="0" applyProtection="0"/>
    <xf numFmtId="0" fontId="31" fillId="0" borderId="10" applyNumberFormat="0" applyFill="0" applyAlignment="0" applyProtection="0"/>
    <xf numFmtId="0" fontId="59" fillId="0" borderId="11" applyNumberFormat="0" applyFill="0" applyAlignment="0" applyProtection="0"/>
    <xf numFmtId="0" fontId="32" fillId="0" borderId="11" applyNumberFormat="0" applyFill="0" applyAlignment="0" applyProtection="0"/>
    <xf numFmtId="0" fontId="59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0" fillId="0" borderId="16" applyNumberFormat="0" applyFill="0" applyAlignment="0" applyProtection="0"/>
    <xf numFmtId="0" fontId="52" fillId="0" borderId="16" applyNumberFormat="0" applyFill="0" applyAlignment="0" applyProtection="0"/>
    <xf numFmtId="0" fontId="61" fillId="22" borderId="8" applyNumberFormat="0" applyAlignment="0" applyProtection="0"/>
    <xf numFmtId="0" fontId="24" fillId="22" borderId="8" applyNumberFormat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62" fillId="23" borderId="0" applyNumberFormat="0" applyBorder="0" applyAlignment="0" applyProtection="0"/>
    <xf numFmtId="0" fontId="48" fillId="2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6" fillId="0" borderId="0"/>
    <xf numFmtId="0" fontId="6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26" fillId="0" borderId="0"/>
    <xf numFmtId="0" fontId="2" fillId="0" borderId="0"/>
    <xf numFmtId="0" fontId="26" fillId="0" borderId="0"/>
    <xf numFmtId="0" fontId="26" fillId="0" borderId="0" applyNumberFormat="0" applyFont="0" applyFill="0" applyBorder="0" applyAlignment="0" applyProtection="0">
      <alignment vertical="top"/>
    </xf>
    <xf numFmtId="0" fontId="26" fillId="0" borderId="0" applyNumberFormat="0" applyFont="0" applyFill="0" applyBorder="0" applyAlignment="0" applyProtection="0">
      <alignment vertical="top"/>
    </xf>
    <xf numFmtId="0" fontId="2" fillId="0" borderId="0"/>
    <xf numFmtId="0" fontId="2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6" fillId="0" borderId="0"/>
    <xf numFmtId="0" fontId="65" fillId="4" borderId="0" applyNumberFormat="0" applyBorder="0" applyAlignment="0" applyProtection="0"/>
    <xf numFmtId="0" fontId="22" fillId="4" borderId="0" applyNumberFormat="0" applyBorder="0" applyAlignment="0" applyProtection="0"/>
    <xf numFmtId="0" fontId="6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67" fillId="24" borderId="14" applyNumberFormat="0" applyFont="0" applyAlignment="0" applyProtection="0"/>
    <xf numFmtId="0" fontId="26" fillId="24" borderId="14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68" fillId="0" borderId="13" applyNumberFormat="0" applyFill="0" applyAlignment="0" applyProtection="0"/>
    <xf numFmtId="0" fontId="47" fillId="0" borderId="13" applyNumberFormat="0" applyFill="0" applyAlignment="0" applyProtection="0"/>
    <xf numFmtId="0" fontId="17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70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168" fontId="71" fillId="0" borderId="0" applyFont="0" applyFill="0" applyBorder="0" applyAlignment="0" applyProtection="0"/>
    <xf numFmtId="172" fontId="7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8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77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0" fontId="72" fillId="5" borderId="0" applyNumberFormat="0" applyBorder="0" applyAlignment="0" applyProtection="0"/>
    <xf numFmtId="0" fontId="29" fillId="5" borderId="0" applyNumberFormat="0" applyBorder="0" applyAlignment="0" applyProtection="0"/>
    <xf numFmtId="178" fontId="73" fillId="2" borderId="17" applyFill="0" applyBorder="0">
      <alignment horizontal="center" vertical="center" wrapText="1"/>
      <protection locked="0"/>
    </xf>
    <xf numFmtId="170" fontId="74" fillId="0" borderId="0">
      <alignment wrapText="1"/>
    </xf>
    <xf numFmtId="170" fontId="28" fillId="0" borderId="0">
      <alignment wrapText="1"/>
    </xf>
  </cellStyleXfs>
  <cellXfs count="108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3" fillId="2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left" vertical="center" wrapText="1"/>
    </xf>
    <xf numFmtId="0" fontId="7" fillId="0" borderId="1" xfId="0" applyFont="1" applyBorder="1" applyAlignment="1">
      <alignment vertical="center"/>
    </xf>
    <xf numFmtId="49" fontId="7" fillId="0" borderId="1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3" xfId="0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6" xfId="0" applyFont="1" applyBorder="1" applyAlignment="1">
      <alignment vertical="center"/>
    </xf>
    <xf numFmtId="2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8" fillId="0" borderId="3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/>
    </xf>
    <xf numFmtId="0" fontId="10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65" fontId="10" fillId="0" borderId="0" xfId="0" applyNumberFormat="1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164" fontId="12" fillId="0" borderId="1" xfId="0" applyNumberFormat="1" applyFont="1" applyBorder="1" applyAlignment="1">
      <alignment vertical="center"/>
    </xf>
    <xf numFmtId="0" fontId="13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166" fontId="3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1" xfId="0" quotePrefix="1" applyFont="1" applyBorder="1" applyAlignment="1">
      <alignment horizontal="center" vertical="center"/>
    </xf>
    <xf numFmtId="166" fontId="10" fillId="0" borderId="1" xfId="0" applyNumberFormat="1" applyFont="1" applyBorder="1" applyAlignment="1">
      <alignment horizontal="center" vertical="center" wrapText="1"/>
    </xf>
    <xf numFmtId="166" fontId="10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14" fillId="0" borderId="1" xfId="0" quotePrefix="1" applyFont="1" applyBorder="1" applyAlignment="1">
      <alignment horizontal="center" vertical="center"/>
    </xf>
    <xf numFmtId="166" fontId="3" fillId="2" borderId="1" xfId="0" applyNumberFormat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167" fontId="3" fillId="0" borderId="0" xfId="0" applyNumberFormat="1" applyFont="1" applyAlignment="1">
      <alignment horizontal="right" vertical="center" wrapText="1"/>
    </xf>
    <xf numFmtId="166" fontId="14" fillId="0" borderId="1" xfId="0" applyNumberFormat="1" applyFont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/>
    </xf>
    <xf numFmtId="165" fontId="3" fillId="2" borderId="1" xfId="0" applyNumberFormat="1" applyFont="1" applyFill="1" applyBorder="1" applyAlignment="1">
      <alignment horizontal="center" vertical="center" wrapText="1"/>
    </xf>
    <xf numFmtId="166" fontId="15" fillId="2" borderId="1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166" fontId="16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3" fillId="2" borderId="1" xfId="0" quotePrefix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4" fillId="2" borderId="1" xfId="0" quotePrefix="1" applyFont="1" applyFill="1" applyBorder="1" applyAlignment="1">
      <alignment horizontal="center" vertical="center" wrapText="1"/>
    </xf>
    <xf numFmtId="168" fontId="3" fillId="2" borderId="1" xfId="0" applyNumberFormat="1" applyFont="1" applyFill="1" applyBorder="1" applyAlignment="1">
      <alignment horizontal="center" vertical="center" wrapText="1"/>
    </xf>
    <xf numFmtId="0" fontId="10" fillId="2" borderId="1" xfId="0" quotePrefix="1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 wrapText="1"/>
    </xf>
    <xf numFmtId="0" fontId="12" fillId="2" borderId="1" xfId="0" quotePrefix="1" applyFont="1" applyFill="1" applyBorder="1" applyAlignment="1">
      <alignment horizontal="center" vertical="center"/>
    </xf>
    <xf numFmtId="166" fontId="12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vertical="center" wrapText="1"/>
    </xf>
    <xf numFmtId="0" fontId="3" fillId="2" borderId="1" xfId="0" quotePrefix="1" applyFont="1" applyFill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quotePrefix="1" applyFont="1" applyAlignment="1">
      <alignment horizontal="center" vertical="center"/>
    </xf>
    <xf numFmtId="168" fontId="3" fillId="0" borderId="0" xfId="0" applyNumberFormat="1" applyFont="1" applyAlignment="1">
      <alignment horizontal="center" vertical="center" wrapText="1"/>
    </xf>
    <xf numFmtId="167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10" fillId="0" borderId="1" xfId="0" applyFont="1" applyBorder="1" applyAlignment="1">
      <alignment horizontal="left" vertical="center" wrapText="1"/>
    </xf>
    <xf numFmtId="166" fontId="10" fillId="0" borderId="1" xfId="0" applyNumberFormat="1" applyFont="1" applyBorder="1" applyAlignment="1">
      <alignment vertical="center"/>
    </xf>
    <xf numFmtId="166" fontId="10" fillId="0" borderId="3" xfId="0" applyNumberFormat="1" applyFont="1" applyBorder="1" applyAlignment="1">
      <alignment horizontal="center" vertical="center" wrapText="1"/>
    </xf>
    <xf numFmtId="165" fontId="14" fillId="0" borderId="1" xfId="0" applyNumberFormat="1" applyFont="1" applyBorder="1" applyAlignment="1">
      <alignment vertical="top"/>
    </xf>
    <xf numFmtId="0" fontId="3" fillId="2" borderId="0" xfId="0" applyFont="1" applyFill="1" applyAlignment="1">
      <alignment vertical="center"/>
    </xf>
    <xf numFmtId="0" fontId="3" fillId="0" borderId="18" xfId="0" applyFont="1" applyBorder="1" applyAlignment="1">
      <alignment horizontal="center" vertical="center" wrapText="1"/>
    </xf>
    <xf numFmtId="0" fontId="75" fillId="0" borderId="1" xfId="0" applyFont="1" applyBorder="1" applyAlignment="1">
      <alignment horizontal="center" vertical="center" wrapText="1"/>
    </xf>
    <xf numFmtId="0" fontId="75" fillId="0" borderId="1" xfId="0" applyFont="1" applyBorder="1" applyAlignment="1">
      <alignment horizontal="center" vertical="center"/>
    </xf>
    <xf numFmtId="166" fontId="10" fillId="0" borderId="1" xfId="0" applyNumberFormat="1" applyFont="1" applyFill="1" applyBorder="1" applyAlignment="1">
      <alignment vertical="center"/>
    </xf>
    <xf numFmtId="166" fontId="3" fillId="0" borderId="1" xfId="0" applyNumberFormat="1" applyFont="1" applyFill="1" applyBorder="1" applyAlignment="1">
      <alignment horizontal="center" vertical="center" wrapText="1"/>
    </xf>
    <xf numFmtId="166" fontId="10" fillId="0" borderId="1" xfId="0" applyNumberFormat="1" applyFont="1" applyFill="1" applyBorder="1" applyAlignment="1">
      <alignment horizontal="center" vertical="center" wrapText="1"/>
    </xf>
    <xf numFmtId="166" fontId="10" fillId="0" borderId="3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quotePrefix="1" applyFont="1" applyAlignment="1">
      <alignment horizontal="center" vertical="center"/>
    </xf>
    <xf numFmtId="168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164" fontId="5" fillId="0" borderId="0" xfId="0" applyNumberFormat="1" applyFont="1" applyFill="1" applyAlignment="1">
      <alignment horizontal="center"/>
    </xf>
    <xf numFmtId="168" fontId="4" fillId="0" borderId="0" xfId="0" applyNumberFormat="1" applyFont="1" applyAlignment="1">
      <alignment horizontal="center" vertical="center" wrapText="1"/>
    </xf>
    <xf numFmtId="0" fontId="10" fillId="2" borderId="2" xfId="0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horizontal="left" vertical="center" wrapText="1"/>
    </xf>
    <xf numFmtId="0" fontId="10" fillId="2" borderId="4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/>
    </xf>
    <xf numFmtId="0" fontId="9" fillId="0" borderId="3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164" fontId="6" fillId="0" borderId="0" xfId="0" applyNumberFormat="1" applyFont="1" applyFill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</cellXfs>
  <cellStyles count="352">
    <cellStyle name="_Fakt_2" xfId="1"/>
    <cellStyle name="_rozhufrovka 2009" xfId="2"/>
    <cellStyle name="_АТиСТ 5а МТР липень 2008" xfId="3"/>
    <cellStyle name="_ПРГК сводний_" xfId="4"/>
    <cellStyle name="_УТГ" xfId="5"/>
    <cellStyle name="_Феодосия 5а МТР липень 2008" xfId="6"/>
    <cellStyle name="_ХТГ довідка." xfId="7"/>
    <cellStyle name="_Шебелинка 5а МТР липень 2008" xfId="8"/>
    <cellStyle name="20% - Accent1" xfId="9"/>
    <cellStyle name="20% - Accent2" xfId="10"/>
    <cellStyle name="20% - Accent3" xfId="11"/>
    <cellStyle name="20% - Accent4" xfId="12"/>
    <cellStyle name="20% - Accent5" xfId="13"/>
    <cellStyle name="20% - Accent6" xfId="14"/>
    <cellStyle name="20% - Акцент1 2" xfId="15"/>
    <cellStyle name="20% - Акцент1 3" xfId="16"/>
    <cellStyle name="20% - Акцент2 2" xfId="17"/>
    <cellStyle name="20% - Акцент2 3" xfId="18"/>
    <cellStyle name="20% - Акцент3 2" xfId="19"/>
    <cellStyle name="20% - Акцент3 3" xfId="20"/>
    <cellStyle name="20% - Акцент4 2" xfId="21"/>
    <cellStyle name="20% - Акцент4 3" xfId="22"/>
    <cellStyle name="20% - Акцент5 2" xfId="23"/>
    <cellStyle name="20% - Акцент5 3" xfId="24"/>
    <cellStyle name="20% - Акцент6 2" xfId="25"/>
    <cellStyle name="20% - Акцент6 3" xfId="26"/>
    <cellStyle name="40% - Accent1" xfId="27"/>
    <cellStyle name="40% - Accent2" xfId="28"/>
    <cellStyle name="40% - Accent3" xfId="29"/>
    <cellStyle name="40% - Accent4" xfId="30"/>
    <cellStyle name="40% - Accent5" xfId="31"/>
    <cellStyle name="40% - Accent6" xfId="32"/>
    <cellStyle name="40% - Акцент1 2" xfId="33"/>
    <cellStyle name="40% - Акцент1 3" xfId="34"/>
    <cellStyle name="40% - Акцент2 2" xfId="35"/>
    <cellStyle name="40% - Акцент2 3" xfId="36"/>
    <cellStyle name="40% - Акцент3 2" xfId="37"/>
    <cellStyle name="40% - Акцент3 3" xfId="38"/>
    <cellStyle name="40% - Акцент4 2" xfId="39"/>
    <cellStyle name="40% - Акцент4 3" xfId="40"/>
    <cellStyle name="40% - Акцент5 2" xfId="41"/>
    <cellStyle name="40% - Акцент5 3" xfId="42"/>
    <cellStyle name="40% - Акцент6 2" xfId="43"/>
    <cellStyle name="40% - Акцент6 3" xfId="44"/>
    <cellStyle name="60% - Accent1" xfId="45"/>
    <cellStyle name="60% - Accent2" xfId="46"/>
    <cellStyle name="60% - Accent3" xfId="47"/>
    <cellStyle name="60% - Accent4" xfId="48"/>
    <cellStyle name="60% - Accent5" xfId="49"/>
    <cellStyle name="60% - Accent6" xfId="50"/>
    <cellStyle name="60% - Акцент1 2" xfId="51"/>
    <cellStyle name="60% - Акцент1 3" xfId="52"/>
    <cellStyle name="60% - Акцент2 2" xfId="53"/>
    <cellStyle name="60% - Акцент2 3" xfId="54"/>
    <cellStyle name="60% - Акцент3 2" xfId="55"/>
    <cellStyle name="60% - Акцент3 3" xfId="56"/>
    <cellStyle name="60% - Акцент4 2" xfId="57"/>
    <cellStyle name="60% - Акцент4 3" xfId="58"/>
    <cellStyle name="60% - Акцент5 2" xfId="59"/>
    <cellStyle name="60% - Акцент5 3" xfId="60"/>
    <cellStyle name="60% - Акцент6 2" xfId="61"/>
    <cellStyle name="60% - Акцент6 3" xfId="62"/>
    <cellStyle name="Accent1" xfId="63"/>
    <cellStyle name="Accent2" xfId="64"/>
    <cellStyle name="Accent3" xfId="65"/>
    <cellStyle name="Accent4" xfId="66"/>
    <cellStyle name="Accent5" xfId="67"/>
    <cellStyle name="Accent6" xfId="68"/>
    <cellStyle name="Bad" xfId="69"/>
    <cellStyle name="Calculation" xfId="70"/>
    <cellStyle name="Check Cell" xfId="71"/>
    <cellStyle name="Column-Header" xfId="72"/>
    <cellStyle name="Column-Header 2" xfId="73"/>
    <cellStyle name="Column-Header 3" xfId="74"/>
    <cellStyle name="Column-Header 4" xfId="75"/>
    <cellStyle name="Column-Header 5" xfId="76"/>
    <cellStyle name="Column-Header 6" xfId="77"/>
    <cellStyle name="Column-Header 7" xfId="78"/>
    <cellStyle name="Column-Header 7 2" xfId="79"/>
    <cellStyle name="Column-Header 8" xfId="80"/>
    <cellStyle name="Column-Header 8 2" xfId="81"/>
    <cellStyle name="Column-Header 9" xfId="82"/>
    <cellStyle name="Column-Header 9 2" xfId="83"/>
    <cellStyle name="Column-Header_Zvit rux-koshtiv 2010 Департамент " xfId="84"/>
    <cellStyle name="Comma_2005_03_15-Финансовый_БГ" xfId="85"/>
    <cellStyle name="Define-Column" xfId="86"/>
    <cellStyle name="Define-Column 10" xfId="87"/>
    <cellStyle name="Define-Column 2" xfId="88"/>
    <cellStyle name="Define-Column 3" xfId="89"/>
    <cellStyle name="Define-Column 4" xfId="90"/>
    <cellStyle name="Define-Column 5" xfId="91"/>
    <cellStyle name="Define-Column 6" xfId="92"/>
    <cellStyle name="Define-Column 7" xfId="93"/>
    <cellStyle name="Define-Column 7 2" xfId="94"/>
    <cellStyle name="Define-Column 7 3" xfId="95"/>
    <cellStyle name="Define-Column 8" xfId="96"/>
    <cellStyle name="Define-Column 8 2" xfId="97"/>
    <cellStyle name="Define-Column 8 3" xfId="98"/>
    <cellStyle name="Define-Column 9" xfId="99"/>
    <cellStyle name="Define-Column 9 2" xfId="100"/>
    <cellStyle name="Define-Column 9 3" xfId="101"/>
    <cellStyle name="Define-Column_Zvit rux-koshtiv 2010 Департамент " xfId="102"/>
    <cellStyle name="Explanatory Text" xfId="103"/>
    <cellStyle name="FS10" xfId="104"/>
    <cellStyle name="Good" xfId="105"/>
    <cellStyle name="Heading 1" xfId="106"/>
    <cellStyle name="Heading 2" xfId="107"/>
    <cellStyle name="Heading 3" xfId="108"/>
    <cellStyle name="Heading 4" xfId="109"/>
    <cellStyle name="Hyperlink 2" xfId="110"/>
    <cellStyle name="Input" xfId="111"/>
    <cellStyle name="Level0" xfId="112"/>
    <cellStyle name="Level0 10" xfId="113"/>
    <cellStyle name="Level0 2" xfId="114"/>
    <cellStyle name="Level0 2 2" xfId="115"/>
    <cellStyle name="Level0 3" xfId="116"/>
    <cellStyle name="Level0 3 2" xfId="117"/>
    <cellStyle name="Level0 4" xfId="118"/>
    <cellStyle name="Level0 4 2" xfId="119"/>
    <cellStyle name="Level0 5" xfId="120"/>
    <cellStyle name="Level0 6" xfId="121"/>
    <cellStyle name="Level0 7" xfId="122"/>
    <cellStyle name="Level0 7 2" xfId="123"/>
    <cellStyle name="Level0 7 3" xfId="124"/>
    <cellStyle name="Level0 8" xfId="125"/>
    <cellStyle name="Level0 8 2" xfId="126"/>
    <cellStyle name="Level0 8 3" xfId="127"/>
    <cellStyle name="Level0 9" xfId="128"/>
    <cellStyle name="Level0 9 2" xfId="129"/>
    <cellStyle name="Level0 9 3" xfId="130"/>
    <cellStyle name="Level0_Zvit rux-koshtiv 2010 Департамент " xfId="131"/>
    <cellStyle name="Level1" xfId="132"/>
    <cellStyle name="Level1 2" xfId="133"/>
    <cellStyle name="Level1-Numbers" xfId="134"/>
    <cellStyle name="Level1-Numbers 2" xfId="135"/>
    <cellStyle name="Level1-Numbers-Hide" xfId="136"/>
    <cellStyle name="Level2" xfId="137"/>
    <cellStyle name="Level2 2" xfId="138"/>
    <cellStyle name="Level2-Hide" xfId="139"/>
    <cellStyle name="Level2-Hide 2" xfId="140"/>
    <cellStyle name="Level2-Numbers" xfId="141"/>
    <cellStyle name="Level2-Numbers 2" xfId="142"/>
    <cellStyle name="Level2-Numbers-Hide" xfId="143"/>
    <cellStyle name="Level3" xfId="144"/>
    <cellStyle name="Level3 2" xfId="145"/>
    <cellStyle name="Level3 3" xfId="146"/>
    <cellStyle name="Level3_План департамент_2010_1207" xfId="147"/>
    <cellStyle name="Level3-Hide" xfId="148"/>
    <cellStyle name="Level3-Hide 2" xfId="149"/>
    <cellStyle name="Level3-Numbers" xfId="150"/>
    <cellStyle name="Level3-Numbers 2" xfId="151"/>
    <cellStyle name="Level3-Numbers 3" xfId="152"/>
    <cellStyle name="Level3-Numbers_План департамент_2010_1207" xfId="153"/>
    <cellStyle name="Level3-Numbers-Hide" xfId="154"/>
    <cellStyle name="Level4" xfId="155"/>
    <cellStyle name="Level4 2" xfId="156"/>
    <cellStyle name="Level4-Hide" xfId="157"/>
    <cellStyle name="Level4-Hide 2" xfId="158"/>
    <cellStyle name="Level4-Numbers" xfId="159"/>
    <cellStyle name="Level4-Numbers 2" xfId="160"/>
    <cellStyle name="Level4-Numbers-Hide" xfId="161"/>
    <cellStyle name="Level5" xfId="162"/>
    <cellStyle name="Level5 2" xfId="163"/>
    <cellStyle name="Level5-Hide" xfId="164"/>
    <cellStyle name="Level5-Hide 2" xfId="165"/>
    <cellStyle name="Level5-Numbers" xfId="166"/>
    <cellStyle name="Level5-Numbers 2" xfId="167"/>
    <cellStyle name="Level5-Numbers-Hide" xfId="168"/>
    <cellStyle name="Level6" xfId="169"/>
    <cellStyle name="Level6 2" xfId="170"/>
    <cellStyle name="Level6-Hide" xfId="171"/>
    <cellStyle name="Level6-Hide 2" xfId="172"/>
    <cellStyle name="Level6-Numbers" xfId="173"/>
    <cellStyle name="Level6-Numbers 2" xfId="174"/>
    <cellStyle name="Level7" xfId="175"/>
    <cellStyle name="Level7-Hide" xfId="176"/>
    <cellStyle name="Level7-Numbers" xfId="177"/>
    <cellStyle name="Linked Cell" xfId="178"/>
    <cellStyle name="Neutral" xfId="179"/>
    <cellStyle name="Normal 2" xfId="180"/>
    <cellStyle name="Normal_2005_03_15-Финансовый_БГ" xfId="181"/>
    <cellStyle name="Note" xfId="182"/>
    <cellStyle name="Number-Cells" xfId="183"/>
    <cellStyle name="Number-Cells-Column2" xfId="184"/>
    <cellStyle name="Number-Cells-Column5" xfId="185"/>
    <cellStyle name="Output" xfId="186"/>
    <cellStyle name="Row-Header" xfId="187"/>
    <cellStyle name="Row-Header 2" xfId="188"/>
    <cellStyle name="Title" xfId="189"/>
    <cellStyle name="Total" xfId="190"/>
    <cellStyle name="Warning Text" xfId="191"/>
    <cellStyle name="Акцент1 2" xfId="192"/>
    <cellStyle name="Акцент1 3" xfId="193"/>
    <cellStyle name="Акцент2 2" xfId="194"/>
    <cellStyle name="Акцент2 3" xfId="195"/>
    <cellStyle name="Акцент3 2" xfId="196"/>
    <cellStyle name="Акцент3 3" xfId="197"/>
    <cellStyle name="Акцент4 2" xfId="198"/>
    <cellStyle name="Акцент4 3" xfId="199"/>
    <cellStyle name="Акцент5 2" xfId="200"/>
    <cellStyle name="Акцент5 3" xfId="201"/>
    <cellStyle name="Акцент6 2" xfId="202"/>
    <cellStyle name="Акцент6 3" xfId="203"/>
    <cellStyle name="Ввод  2" xfId="204"/>
    <cellStyle name="Ввод  3" xfId="205"/>
    <cellStyle name="Вывод 2" xfId="206"/>
    <cellStyle name="Вывод 3" xfId="207"/>
    <cellStyle name="Вычисление 2" xfId="208"/>
    <cellStyle name="Вычисление 3" xfId="209"/>
    <cellStyle name="Денежный 2" xfId="210"/>
    <cellStyle name="Заголовок 1 2" xfId="211"/>
    <cellStyle name="Заголовок 1 3" xfId="212"/>
    <cellStyle name="Заголовок 2 2" xfId="213"/>
    <cellStyle name="Заголовок 2 3" xfId="214"/>
    <cellStyle name="Заголовок 3 2" xfId="215"/>
    <cellStyle name="Заголовок 3 3" xfId="216"/>
    <cellStyle name="Заголовок 4 2" xfId="217"/>
    <cellStyle name="Заголовок 4 3" xfId="218"/>
    <cellStyle name="Итог 2" xfId="219"/>
    <cellStyle name="Итог 3" xfId="220"/>
    <cellStyle name="Контрольная ячейка 2" xfId="221"/>
    <cellStyle name="Контрольная ячейка 3" xfId="222"/>
    <cellStyle name="Название 2" xfId="223"/>
    <cellStyle name="Название 3" xfId="224"/>
    <cellStyle name="Нейтральный 2" xfId="225"/>
    <cellStyle name="Нейтральный 3" xfId="226"/>
    <cellStyle name="Обычный" xfId="0" builtinId="0"/>
    <cellStyle name="Обычный 10" xfId="227"/>
    <cellStyle name="Обычный 11" xfId="228"/>
    <cellStyle name="Обычный 12" xfId="229"/>
    <cellStyle name="Обычный 13" xfId="230"/>
    <cellStyle name="Обычный 14" xfId="231"/>
    <cellStyle name="Обычный 15" xfId="232"/>
    <cellStyle name="Обычный 16" xfId="233"/>
    <cellStyle name="Обычный 17" xfId="234"/>
    <cellStyle name="Обычный 18" xfId="235"/>
    <cellStyle name="Обычный 2" xfId="236"/>
    <cellStyle name="Обычный 2 10" xfId="237"/>
    <cellStyle name="Обычный 2 11" xfId="238"/>
    <cellStyle name="Обычный 2 12" xfId="239"/>
    <cellStyle name="Обычный 2 13" xfId="240"/>
    <cellStyle name="Обычный 2 14" xfId="241"/>
    <cellStyle name="Обычный 2 15" xfId="242"/>
    <cellStyle name="Обычный 2 16" xfId="243"/>
    <cellStyle name="Обычный 2 2" xfId="244"/>
    <cellStyle name="Обычный 2 2 2" xfId="245"/>
    <cellStyle name="Обычный 2 2 3" xfId="246"/>
    <cellStyle name="Обычный 2 2_Расшифровка прочих" xfId="247"/>
    <cellStyle name="Обычный 2 3" xfId="248"/>
    <cellStyle name="Обычный 2 4" xfId="249"/>
    <cellStyle name="Обычный 2 5" xfId="250"/>
    <cellStyle name="Обычный 2 6" xfId="251"/>
    <cellStyle name="Обычный 2 7" xfId="252"/>
    <cellStyle name="Обычный 2 8" xfId="253"/>
    <cellStyle name="Обычный 2 9" xfId="254"/>
    <cellStyle name="Обычный 2_2604-2010" xfId="255"/>
    <cellStyle name="Обычный 3" xfId="256"/>
    <cellStyle name="Обычный 3 10" xfId="257"/>
    <cellStyle name="Обычный 3 11" xfId="258"/>
    <cellStyle name="Обычный 3 12" xfId="259"/>
    <cellStyle name="Обычный 3 13" xfId="260"/>
    <cellStyle name="Обычный 3 14" xfId="261"/>
    <cellStyle name="Обычный 3 2" xfId="262"/>
    <cellStyle name="Обычный 3 3" xfId="263"/>
    <cellStyle name="Обычный 3 4" xfId="264"/>
    <cellStyle name="Обычный 3 5" xfId="265"/>
    <cellStyle name="Обычный 3 6" xfId="266"/>
    <cellStyle name="Обычный 3 7" xfId="267"/>
    <cellStyle name="Обычный 3 8" xfId="268"/>
    <cellStyle name="Обычный 3 9" xfId="269"/>
    <cellStyle name="Обычный 3_Дефицит_7 млрд_0608_бс" xfId="270"/>
    <cellStyle name="Обычный 4" xfId="271"/>
    <cellStyle name="Обычный 5" xfId="272"/>
    <cellStyle name="Обычный 5 2" xfId="273"/>
    <cellStyle name="Обычный 6" xfId="274"/>
    <cellStyle name="Обычный 6 2" xfId="275"/>
    <cellStyle name="Обычный 6 3" xfId="276"/>
    <cellStyle name="Обычный 6 4" xfId="277"/>
    <cellStyle name="Обычный 6_Дефицит_7 млрд_0608_бс" xfId="278"/>
    <cellStyle name="Обычный 7" xfId="279"/>
    <cellStyle name="Обычный 7 2" xfId="280"/>
    <cellStyle name="Обычный 8" xfId="281"/>
    <cellStyle name="Обычный 9" xfId="282"/>
    <cellStyle name="Обычный 9 2" xfId="283"/>
    <cellStyle name="Плохой 2" xfId="284"/>
    <cellStyle name="Плохой 3" xfId="285"/>
    <cellStyle name="Пояснение 2" xfId="286"/>
    <cellStyle name="Пояснение 3" xfId="287"/>
    <cellStyle name="Примечание 2" xfId="288"/>
    <cellStyle name="Примечание 3" xfId="289"/>
    <cellStyle name="Процентный 2" xfId="290"/>
    <cellStyle name="Процентный 2 10" xfId="291"/>
    <cellStyle name="Процентный 2 11" xfId="292"/>
    <cellStyle name="Процентный 2 12" xfId="293"/>
    <cellStyle name="Процентный 2 13" xfId="294"/>
    <cellStyle name="Процентный 2 14" xfId="295"/>
    <cellStyle name="Процентный 2 15" xfId="296"/>
    <cellStyle name="Процентный 2 16" xfId="297"/>
    <cellStyle name="Процентный 2 2" xfId="298"/>
    <cellStyle name="Процентный 2 3" xfId="299"/>
    <cellStyle name="Процентный 2 4" xfId="300"/>
    <cellStyle name="Процентный 2 5" xfId="301"/>
    <cellStyle name="Процентный 2 6" xfId="302"/>
    <cellStyle name="Процентный 2 7" xfId="303"/>
    <cellStyle name="Процентный 2 8" xfId="304"/>
    <cellStyle name="Процентный 2 9" xfId="305"/>
    <cellStyle name="Процентный 3" xfId="306"/>
    <cellStyle name="Процентный 4" xfId="307"/>
    <cellStyle name="Процентный 4 2" xfId="308"/>
    <cellStyle name="Связанная ячейка 2" xfId="309"/>
    <cellStyle name="Связанная ячейка 3" xfId="310"/>
    <cellStyle name="Стиль 1" xfId="311"/>
    <cellStyle name="Стиль 1 2" xfId="312"/>
    <cellStyle name="Стиль 1 3" xfId="313"/>
    <cellStyle name="Стиль 1 4" xfId="314"/>
    <cellStyle name="Стиль 1 5" xfId="315"/>
    <cellStyle name="Стиль 1 6" xfId="316"/>
    <cellStyle name="Стиль 1 7" xfId="317"/>
    <cellStyle name="Текст предупреждения 2" xfId="318"/>
    <cellStyle name="Текст предупреждения 3" xfId="319"/>
    <cellStyle name="Тысячи [0]_1.62" xfId="320"/>
    <cellStyle name="Тысячи_1.62" xfId="321"/>
    <cellStyle name="Финансовый 2" xfId="322"/>
    <cellStyle name="Финансовый 2 10" xfId="323"/>
    <cellStyle name="Финансовый 2 11" xfId="324"/>
    <cellStyle name="Финансовый 2 12" xfId="325"/>
    <cellStyle name="Финансовый 2 13" xfId="326"/>
    <cellStyle name="Финансовый 2 14" xfId="327"/>
    <cellStyle name="Финансовый 2 15" xfId="328"/>
    <cellStyle name="Финансовый 2 16" xfId="329"/>
    <cellStyle name="Финансовый 2 17" xfId="330"/>
    <cellStyle name="Финансовый 2 2" xfId="331"/>
    <cellStyle name="Финансовый 2 3" xfId="332"/>
    <cellStyle name="Финансовый 2 4" xfId="333"/>
    <cellStyle name="Финансовый 2 5" xfId="334"/>
    <cellStyle name="Финансовый 2 6" xfId="335"/>
    <cellStyle name="Финансовый 2 7" xfId="336"/>
    <cellStyle name="Финансовый 2 8" xfId="337"/>
    <cellStyle name="Финансовый 2 9" xfId="338"/>
    <cellStyle name="Финансовый 3" xfId="339"/>
    <cellStyle name="Финансовый 3 2" xfId="340"/>
    <cellStyle name="Финансовый 4" xfId="341"/>
    <cellStyle name="Финансовый 4 2" xfId="342"/>
    <cellStyle name="Финансовый 4 3" xfId="343"/>
    <cellStyle name="Финансовый 5" xfId="344"/>
    <cellStyle name="Финансовый 6" xfId="345"/>
    <cellStyle name="Финансовый 7" xfId="346"/>
    <cellStyle name="Хороший 2" xfId="347"/>
    <cellStyle name="Хороший 3" xfId="348"/>
    <cellStyle name="числовой" xfId="349"/>
    <cellStyle name="Ю" xfId="350"/>
    <cellStyle name="Ю-FreeSet_10" xfId="35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WORK/S2/VICTOR/&#1042;&#1042;&#1055;/PI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&#1052;&#1086;&#1080;%20&#1076;&#1086;&#1082;&#1091;&#1084;&#1077;&#1085;&#1090;&#1099;/Sergey/&#1055;&#1088;&#1086;&#1075;&#1085;&#1086;&#1079;/&#1056;&#1072;&#1073;&#1086;&#1095;&#1080;&#1077;%20&#1090;&#1072;&#1073;&#1083;&#1080;&#1094;&#1099;/new/zvedena1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2;&#1086;&#1111;%20&#1076;&#1086;&#1082;&#1091;&#1084;&#1077;&#1085;&#1090;&#1080;/Ariadna/Sum_pok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New_monitoring/Monit_xls/M_2002/M_06_02/Monthly/10_October/1Aug2001/GDP/realgdp/LENA/BGVN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_________________________Plan_ZP\!_&#1055;&#1077;&#1095;&#1072;&#1090;&#1100;\&#1052;&#1058;&#1056;%20&#1074;&#1089;&#1077;%20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Plan\Exchange\_________________________Plan_ZP\!_&#1055;&#1077;&#1095;&#1072;&#1090;&#1100;\&#1052;&#1058;&#1056;%20&#1074;&#1089;&#1077;%20-%205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OCUME~1\VOYTOV~1\LOCALS~1\Temp\Rar$DI00.867\Planning%20System%20Project\consolidation%20hq%20formatted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SUDNIKOVA\Local%20Settings\Temporary%20Internet%20Files\Content.IE5\C5MFSXEF\Subv2006\Rich%20Roz%202006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andreyevskaya\&#1052;&#1086;&#1080;%20&#1076;&#1086;&#1082;&#1091;&#1084;&#1077;&#1085;&#1090;&#1099;\OLGA\&#1056;&#1045;&#1040;&#1051;&#1048;&#1047;&#1040;&#1062;&#1048;&#1071;_2006\2006_REALIZ_&#1058;&#1045;(&#1090;&#1088;&#1072;&#1074;&#1077;&#1085;&#1100;)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S_N_A/1July2001/GDP/realgdp/LENA/BGVN1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\File1\aaaa\2007%20finplan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SINKEV~1\LOCALS~1\Temp\Rar$DI00.781\Dept\FinPlan-Economy\Planning%20System%20Project\consolidation%20hq%20formatted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OCUME~1\VOYTOV~1\LOCALS~1\Temp\Rar$DI00.867\Planning%20System%20Project\consolidation%20hq%20formatted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ept\FinPlan-Economy\Planning%20System%20Project\consolidation%20hq%20formatted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ept\FinPlan-Economy\Planning%20System%20Project\consolidation%20hq%20formatted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likhachov\Local%20Settings\Temporary%20Internet%20Files\Content.IE5\RY4RBH0P\2006_REALIZ_&#1058;&#1045;(&#1083;&#1102;&#1090;&#1080;&#1081;20%25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FinPlan-Economy\Planning%20System%20Project\consolidation%20hq%20formatted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FinPlan-Economy\Planning%20System%20Project\consolidation%20hq%20formatte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OCUME~1\VOYTOV~1\LOCALS~1\Temp\Rar$DI00.867\Planning%20System%20Project\consolidation%20hq%20formatted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ept\Plan\Exchange\!_Plan-2006\VAT%20Sevastop\Dept\Plan\Exchange\_________________________Plan_ZP\!_&#1055;&#1077;&#1095;&#1072;&#1090;&#1100;\&#1052;&#1058;&#1056;%20&#1074;&#1089;&#1077;%2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DP"/>
      <sheetName val="Real GDP &amp; Real IP (u)"/>
      <sheetName val="Real GDP &amp; Real IP (e)"/>
      <sheetName val="GDP_gr"/>
      <sheetName val="Светлые"/>
      <sheetName val="адмін (2)"/>
      <sheetName val="Лист 1"/>
      <sheetName val="Real_GDP_&amp;_Real_IP_(u)"/>
      <sheetName val="Real_GDP_&amp;_Real_IP_(e)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/>
      <sheetData sheetId="8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ведена таб"/>
      <sheetName val="попер_роз"/>
      <sheetName val="попер_роз (4)"/>
      <sheetName val="звед_оптим (2)"/>
      <sheetName val="звед_баз(3)_СА"/>
      <sheetName val="звед_опт(3)_ca"/>
      <sheetName val="звед_баз(4)"/>
      <sheetName val="звед_опт(4)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Ini"/>
      <sheetName val="Ëčńň1"/>
      <sheetName val="Sum_pok"/>
      <sheetName val="#REF!"/>
      <sheetName val="Sum_pok.xls"/>
      <sheetName val="січ-лют."/>
      <sheetName val="430 сыч-лютий"/>
      <sheetName val="бер"/>
      <sheetName val="430 бер"/>
      <sheetName val="січ-бер"/>
      <sheetName val="430 сыч-бер"/>
    </sheetNames>
    <definedNames>
      <definedName name="ShowFil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Лист1"/>
      <sheetName val="МТР все 2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  <sheetName val="GDP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</sheetNames>
    <sheetDataSet>
      <sheetData sheetId="0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tac"/>
      <sheetName val="DodDot"/>
      <sheetName val="Dod ARK"/>
      <sheetName val="Dod Clavutich"/>
      <sheetName val="Svod 3511060"/>
      <sheetName val="Viluch(1-12)"/>
      <sheetName val="Diti "/>
      <sheetName val="TvPalGaz"/>
      <sheetName val="Ener "/>
      <sheetName val="IncsiPilgi (2)"/>
      <sheetName val="GirZakon"/>
      <sheetName val="Govti Vodi"/>
      <sheetName val="Chor Flot"/>
      <sheetName val="Afganci"/>
      <sheetName val="Shidka Dop"/>
      <sheetName val="Likarna"/>
      <sheetName val="Zoiot Pidkova"/>
      <sheetName val="Granti"/>
      <sheetName val="Granti1"/>
      <sheetName val="Vibori"/>
      <sheetName val="Metro"/>
      <sheetName val="Oper Teatr"/>
      <sheetName val="Makeevka"/>
      <sheetName val="Ctix Lixo IvFrank"/>
      <sheetName val="Groshi xodat za dit"/>
      <sheetName val="Ctix Lixo Zakarp"/>
      <sheetName val="Coc GKG Inv"/>
      <sheetName val="Tuzla"/>
      <sheetName val="Zmiinii"/>
      <sheetName val="Ctandarti"/>
      <sheetName val="CocEkon"/>
      <sheetName val="Ictor Zabudova"/>
      <sheetName val="Ict Zab"/>
      <sheetName val="Ukr Kultura"/>
      <sheetName val="Minoboroni"/>
      <sheetName val="Mic Arcenal"/>
      <sheetName val="Inekcini"/>
      <sheetName val="In"/>
      <sheetName val="diti ciroti -2(minmolod)"/>
      <sheetName val="Korek ocvita"/>
      <sheetName val="Tex Dic Ocvita"/>
      <sheetName val="Troleib"/>
      <sheetName val="Utoc.Zaoshadg"/>
      <sheetName val="Metro Cpec Fond"/>
      <sheetName val="Svitov Bank"/>
      <sheetName val="Shidka Dop Cp Fond"/>
      <sheetName val="Gazoprovodi"/>
      <sheetName val="Troleib Cpec Fond"/>
      <sheetName val="Zaporiggya"/>
      <sheetName val="Kremenchuk"/>
      <sheetName val="Pereviz ditey"/>
      <sheetName val="Kom dorigu"/>
      <sheetName val="Chor Fiot Cpec Fond"/>
      <sheetName val="Zaosch"/>
      <sheetName val="kryvRig"/>
      <sheetName val="OSVITA"/>
      <sheetName val="Tar"/>
      <sheetName val="Nar.instr"/>
      <sheetName val="DDot"/>
      <sheetName val="Dsub"/>
      <sheetName val="Infor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2">
          <cell r="A2" t="str">
            <v>Обсяг помісячного надходження субвенції з державного бюджету до місцевих бюджетів на надання пільг  та житлових субсидій населенню на оплату електроенергії, природного газу, послуг тепло-, водопостачання і водовідведення, квартирної плати, вивезення побут</v>
          </cell>
        </row>
        <row r="5">
          <cell r="A5" t="str">
            <v>Код бюджету</v>
          </cell>
          <cell r="B5" t="str">
            <v>Назва адміністративно-територіальної одиниці</v>
          </cell>
          <cell r="C5" t="str">
            <v>січень</v>
          </cell>
          <cell r="D5" t="str">
            <v>лютий</v>
          </cell>
          <cell r="E5" t="str">
            <v>березень</v>
          </cell>
          <cell r="F5" t="str">
            <v>квітень</v>
          </cell>
          <cell r="G5" t="str">
            <v>травень</v>
          </cell>
        </row>
        <row r="6">
          <cell r="A6" t="str">
            <v>О1100000000</v>
          </cell>
          <cell r="B6" t="str">
            <v>бюджет Автономної Республіки Крим</v>
          </cell>
          <cell r="C6">
            <v>2463.5419999999999</v>
          </cell>
          <cell r="D6">
            <v>5004.6750000000002</v>
          </cell>
          <cell r="E6">
            <v>4874.01</v>
          </cell>
          <cell r="F6">
            <v>6713.2</v>
          </cell>
          <cell r="G6">
            <v>5483.6</v>
          </cell>
        </row>
        <row r="7">
          <cell r="A7" t="str">
            <v>О2100000000</v>
          </cell>
          <cell r="B7" t="str">
            <v>обласний бюджет Вiнницької області</v>
          </cell>
          <cell r="C7">
            <v>5585.9549999999999</v>
          </cell>
          <cell r="D7">
            <v>5130.4480000000003</v>
          </cell>
          <cell r="E7">
            <v>5614.5339999999997</v>
          </cell>
          <cell r="F7">
            <v>7821.4</v>
          </cell>
          <cell r="G7">
            <v>4676.6000000000004</v>
          </cell>
        </row>
        <row r="8">
          <cell r="A8" t="str">
            <v>О3100000000</v>
          </cell>
          <cell r="B8" t="str">
            <v>обласний бюджет Волинської області</v>
          </cell>
          <cell r="C8">
            <v>3419.413</v>
          </cell>
          <cell r="D8">
            <v>4547.1629999999996</v>
          </cell>
          <cell r="E8">
            <v>4267.8410000000003</v>
          </cell>
          <cell r="F8">
            <v>5180.2</v>
          </cell>
          <cell r="G8">
            <v>3258.4</v>
          </cell>
        </row>
        <row r="9">
          <cell r="A9" t="str">
            <v>О4100000000</v>
          </cell>
          <cell r="B9" t="str">
            <v>обласний бюджет Днiпропетровської області</v>
          </cell>
          <cell r="C9">
            <v>8288.7270000000008</v>
          </cell>
          <cell r="D9">
            <v>20991.351999999999</v>
          </cell>
          <cell r="E9">
            <v>16903.654999999999</v>
          </cell>
          <cell r="F9">
            <v>23535.787</v>
          </cell>
          <cell r="G9">
            <v>12935.2</v>
          </cell>
        </row>
        <row r="10">
          <cell r="A10" t="str">
            <v>О5100000000</v>
          </cell>
          <cell r="B10" t="str">
            <v>обласний бюджет Донецької області</v>
          </cell>
          <cell r="C10">
            <v>11729.522000000001</v>
          </cell>
          <cell r="D10">
            <v>19530.755000000001</v>
          </cell>
          <cell r="E10">
            <v>19355.436000000002</v>
          </cell>
          <cell r="F10">
            <v>26008.7</v>
          </cell>
          <cell r="G10">
            <v>15778.6</v>
          </cell>
        </row>
        <row r="11">
          <cell r="A11" t="str">
            <v>О6100000000</v>
          </cell>
          <cell r="B11" t="str">
            <v>обласний бюджет Житомирської області</v>
          </cell>
          <cell r="C11">
            <v>3202.2750000000001</v>
          </cell>
          <cell r="D11">
            <v>6561.0010000000002</v>
          </cell>
          <cell r="E11">
            <v>5316.2150000000001</v>
          </cell>
          <cell r="F11">
            <v>7407.8</v>
          </cell>
          <cell r="G11">
            <v>4605.7</v>
          </cell>
        </row>
        <row r="12">
          <cell r="A12" t="str">
            <v>О7100000000</v>
          </cell>
          <cell r="B12" t="str">
            <v>обласний бюджет Закарпатської області</v>
          </cell>
          <cell r="C12">
            <v>1513.9649999999999</v>
          </cell>
          <cell r="D12">
            <v>1806.577</v>
          </cell>
          <cell r="E12">
            <v>4712.2439999999997</v>
          </cell>
          <cell r="F12">
            <v>4277.8</v>
          </cell>
          <cell r="G12">
            <v>1586.9</v>
          </cell>
        </row>
        <row r="13">
          <cell r="A13" t="str">
            <v>О8100000000</v>
          </cell>
          <cell r="B13" t="str">
            <v>обласний бюджет Запорiзької області</v>
          </cell>
          <cell r="C13">
            <v>3867.2069999999999</v>
          </cell>
          <cell r="D13">
            <v>7903.7089999999998</v>
          </cell>
          <cell r="E13">
            <v>7399.4160000000002</v>
          </cell>
          <cell r="F13">
            <v>9874.5</v>
          </cell>
          <cell r="G13">
            <v>7155.4</v>
          </cell>
        </row>
        <row r="14">
          <cell r="A14" t="str">
            <v>О9100000000</v>
          </cell>
          <cell r="B14" t="str">
            <v>обласний бюджет Iвано-Франкiвської області</v>
          </cell>
          <cell r="C14">
            <v>3578.223</v>
          </cell>
          <cell r="D14">
            <v>5867.2309999999998</v>
          </cell>
          <cell r="E14">
            <v>6297.893</v>
          </cell>
          <cell r="F14">
            <v>9563.7000000000007</v>
          </cell>
          <cell r="G14">
            <v>3616.2</v>
          </cell>
        </row>
        <row r="15">
          <cell r="A15">
            <v>10100000000</v>
          </cell>
          <cell r="B15" t="str">
            <v>обласний бюджет Київської області</v>
          </cell>
          <cell r="C15">
            <v>10302.385</v>
          </cell>
          <cell r="D15">
            <v>16146.352999999999</v>
          </cell>
          <cell r="E15">
            <v>13833.255999999999</v>
          </cell>
          <cell r="F15">
            <v>18290.400000000001</v>
          </cell>
          <cell r="G15">
            <v>7404.9</v>
          </cell>
        </row>
        <row r="16">
          <cell r="A16">
            <v>11100000000</v>
          </cell>
          <cell r="B16" t="str">
            <v>обласний бюджет Кiровоградської області</v>
          </cell>
          <cell r="C16">
            <v>3580.96</v>
          </cell>
          <cell r="D16">
            <v>4993.7330000000002</v>
          </cell>
          <cell r="E16">
            <v>3976.05</v>
          </cell>
          <cell r="F16">
            <v>7419.8</v>
          </cell>
          <cell r="G16">
            <v>5284.3</v>
          </cell>
        </row>
        <row r="17">
          <cell r="A17">
            <v>12100000000</v>
          </cell>
          <cell r="B17" t="str">
            <v>обласний бюджет Луганської області</v>
          </cell>
          <cell r="C17">
            <v>2843.239</v>
          </cell>
          <cell r="D17">
            <v>8978.6</v>
          </cell>
          <cell r="E17">
            <v>6927.87</v>
          </cell>
          <cell r="F17">
            <v>9087.1</v>
          </cell>
          <cell r="G17">
            <v>6148.4</v>
          </cell>
        </row>
        <row r="18">
          <cell r="A18">
            <v>13100000000</v>
          </cell>
          <cell r="B18" t="str">
            <v>обласний бюджет Львiвської області</v>
          </cell>
          <cell r="C18">
            <v>13665.8</v>
          </cell>
          <cell r="D18">
            <v>12546.388000000001</v>
          </cell>
          <cell r="E18">
            <v>13924.588</v>
          </cell>
          <cell r="F18">
            <v>16320</v>
          </cell>
          <cell r="G18">
            <v>5542.7</v>
          </cell>
        </row>
        <row r="19">
          <cell r="A19">
            <v>14100000000</v>
          </cell>
          <cell r="B19" t="str">
            <v>обласний бюджет Миколаївської області</v>
          </cell>
          <cell r="C19">
            <v>1582.5519999999999</v>
          </cell>
          <cell r="D19">
            <v>4228.6229999999996</v>
          </cell>
          <cell r="E19">
            <v>4112.8190000000004</v>
          </cell>
          <cell r="F19">
            <v>5079.6000000000004</v>
          </cell>
          <cell r="G19">
            <v>4261.3</v>
          </cell>
        </row>
        <row r="20">
          <cell r="A20">
            <v>15100000000</v>
          </cell>
          <cell r="B20" t="str">
            <v>обласний бюджет Одеської області</v>
          </cell>
          <cell r="C20">
            <v>3570.1010000000001</v>
          </cell>
          <cell r="D20">
            <v>8569.5969999999998</v>
          </cell>
          <cell r="E20">
            <v>7127.8249999999998</v>
          </cell>
          <cell r="F20">
            <v>11636.5</v>
          </cell>
          <cell r="G20">
            <v>10163.4</v>
          </cell>
        </row>
        <row r="21">
          <cell r="A21">
            <v>16100000000</v>
          </cell>
          <cell r="B21" t="str">
            <v>обласний бюджет Полтавської області</v>
          </cell>
          <cell r="C21">
            <v>5666.1139999999996</v>
          </cell>
          <cell r="D21">
            <v>6422.4319999999998</v>
          </cell>
          <cell r="E21">
            <v>7489.7539999999999</v>
          </cell>
          <cell r="F21">
            <v>15258.1</v>
          </cell>
          <cell r="G21">
            <v>5827</v>
          </cell>
        </row>
        <row r="22">
          <cell r="A22">
            <v>17100000000</v>
          </cell>
          <cell r="B22" t="str">
            <v>обласний бюджет Рiвненської області</v>
          </cell>
          <cell r="C22">
            <v>1969.902</v>
          </cell>
          <cell r="D22">
            <v>3336.444</v>
          </cell>
          <cell r="E22">
            <v>5380.4470000000001</v>
          </cell>
          <cell r="F22">
            <v>5543.9</v>
          </cell>
          <cell r="G22">
            <v>2982.7</v>
          </cell>
        </row>
        <row r="23">
          <cell r="A23">
            <v>18100000000</v>
          </cell>
          <cell r="B23" t="str">
            <v>обласний бюджет Сумської області</v>
          </cell>
          <cell r="C23">
            <v>4169.5280000000002</v>
          </cell>
          <cell r="D23">
            <v>3622.9929999999999</v>
          </cell>
          <cell r="E23">
            <v>7895.424</v>
          </cell>
          <cell r="F23">
            <v>8377.1</v>
          </cell>
          <cell r="G23">
            <v>4032.7</v>
          </cell>
        </row>
        <row r="24">
          <cell r="A24">
            <v>19100000000</v>
          </cell>
          <cell r="B24" t="str">
            <v>обласний бюджет Тернопiльської області</v>
          </cell>
          <cell r="C24">
            <v>3701.9160000000002</v>
          </cell>
          <cell r="D24">
            <v>4896.8559999999998</v>
          </cell>
          <cell r="E24">
            <v>5147.2650000000003</v>
          </cell>
          <cell r="F24">
            <v>6839.9</v>
          </cell>
          <cell r="G24">
            <v>1830.2</v>
          </cell>
        </row>
        <row r="25">
          <cell r="A25">
            <v>20100000000</v>
          </cell>
          <cell r="B25" t="str">
            <v>обласний бюджет Харкiвської області</v>
          </cell>
          <cell r="C25">
            <v>8386.9330000000009</v>
          </cell>
          <cell r="D25">
            <v>11698.075000000001</v>
          </cell>
          <cell r="E25">
            <v>14592.047</v>
          </cell>
          <cell r="F25">
            <v>27208.2</v>
          </cell>
          <cell r="G25">
            <v>13691.3</v>
          </cell>
        </row>
        <row r="26">
          <cell r="A26">
            <v>21100000000</v>
          </cell>
          <cell r="B26" t="str">
            <v>обласний бюджет Херсонської області</v>
          </cell>
          <cell r="C26">
            <v>2200.9679999999998</v>
          </cell>
          <cell r="D26">
            <v>3252.5390000000002</v>
          </cell>
          <cell r="E26">
            <v>3255.58</v>
          </cell>
          <cell r="F26">
            <v>5299.7</v>
          </cell>
          <cell r="G26">
            <v>3272.2</v>
          </cell>
        </row>
        <row r="27">
          <cell r="A27">
            <v>22100000000</v>
          </cell>
          <cell r="B27" t="str">
            <v>обласний бюджет Хмельницької області</v>
          </cell>
          <cell r="C27">
            <v>4049.5320000000002</v>
          </cell>
          <cell r="D27">
            <v>6627.4</v>
          </cell>
          <cell r="E27">
            <v>4533.01</v>
          </cell>
          <cell r="F27">
            <v>8290.9</v>
          </cell>
          <cell r="G27">
            <v>5960.3</v>
          </cell>
        </row>
        <row r="28">
          <cell r="A28">
            <v>23100000000</v>
          </cell>
          <cell r="B28" t="str">
            <v>обласний бюджет Черкаської області</v>
          </cell>
          <cell r="C28">
            <v>5316.2910000000002</v>
          </cell>
          <cell r="D28">
            <v>6217.3370000000004</v>
          </cell>
          <cell r="E28">
            <v>6195.89</v>
          </cell>
          <cell r="F28">
            <v>10165</v>
          </cell>
          <cell r="G28">
            <v>4770.5</v>
          </cell>
        </row>
        <row r="29">
          <cell r="A29">
            <v>24100000000</v>
          </cell>
          <cell r="B29" t="str">
            <v>обласний бюджет Чернiвецької області</v>
          </cell>
          <cell r="C29">
            <v>1761.75</v>
          </cell>
          <cell r="D29">
            <v>2010.7829999999999</v>
          </cell>
          <cell r="E29">
            <v>1999.8030000000001</v>
          </cell>
          <cell r="F29">
            <v>3410.4</v>
          </cell>
          <cell r="G29">
            <v>2092.5</v>
          </cell>
        </row>
        <row r="30">
          <cell r="A30">
            <v>25100000000</v>
          </cell>
          <cell r="B30" t="str">
            <v>обласний бюджет Чернiгiвецької області</v>
          </cell>
          <cell r="C30">
            <v>4501.0339999999997</v>
          </cell>
          <cell r="D30">
            <v>5828.5460000000003</v>
          </cell>
          <cell r="E30">
            <v>5312.768</v>
          </cell>
          <cell r="F30">
            <v>8541</v>
          </cell>
          <cell r="G30">
            <v>4831.6000000000004</v>
          </cell>
        </row>
        <row r="31">
          <cell r="A31">
            <v>26000000000</v>
          </cell>
          <cell r="B31" t="str">
            <v>м.Київ</v>
          </cell>
          <cell r="C31">
            <v>4478.4290000000001</v>
          </cell>
          <cell r="D31">
            <v>7686.2479999999996</v>
          </cell>
          <cell r="E31">
            <v>8581.6080000000002</v>
          </cell>
          <cell r="F31">
            <v>12592.5</v>
          </cell>
          <cell r="G31">
            <v>10211.1</v>
          </cell>
        </row>
        <row r="32">
          <cell r="A32">
            <v>27000000000</v>
          </cell>
          <cell r="B32" t="str">
            <v>м.Севастополь</v>
          </cell>
          <cell r="C32">
            <v>656.43700000000001</v>
          </cell>
          <cell r="D32">
            <v>1870.8869999999999</v>
          </cell>
          <cell r="E32">
            <v>1073.652</v>
          </cell>
          <cell r="F32">
            <v>1527.6130000000001</v>
          </cell>
          <cell r="G32">
            <v>1254.8</v>
          </cell>
        </row>
        <row r="33">
          <cell r="B33" t="str">
            <v xml:space="preserve">Всього </v>
          </cell>
          <cell r="C33">
            <v>126052.70000000001</v>
          </cell>
          <cell r="D33">
            <v>196276.74499999997</v>
          </cell>
          <cell r="E33">
            <v>196100.90000000005</v>
          </cell>
          <cell r="F33">
            <v>281270.80000000005</v>
          </cell>
          <cell r="G33">
            <v>158658.49999999997</v>
          </cell>
        </row>
        <row r="38">
          <cell r="C38">
            <v>126052.7</v>
          </cell>
          <cell r="D38">
            <v>196276.74499999997</v>
          </cell>
          <cell r="E38">
            <v>196100.9</v>
          </cell>
          <cell r="F38">
            <v>281270.8</v>
          </cell>
          <cell r="G38">
            <v>158658.5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Ener "/>
    </sheetNames>
    <sheetDataSet>
      <sheetData sheetId="0" refreshError="1"/>
      <sheetData sheetId="1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383,40ч"/>
      <sheetName val="383,40т"/>
      <sheetName val="686,00"/>
      <sheetName val="област"/>
      <sheetName val="Сторно"/>
      <sheetName val="Пряма_труба"/>
      <sheetName val="БАЗА   (2)"/>
      <sheetName val="БАЗА   (3)"/>
      <sheetName val="БАЗА   (5)"/>
      <sheetName val="БАЗА   (4)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  <sheetName val="БАЗА  "/>
      <sheetName val="Inform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  <sheetData sheetId="2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2">
          <cell r="F2" t="str">
            <v>Компания "Мама"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199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Infor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6">
          <cell r="E6" t="str">
            <v>31 декабря 2005 года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</sheetNames>
    <sheetDataSet>
      <sheetData sheetId="0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1)423+424"/>
      <sheetName val="Chart_of_accs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реестр заявок"/>
      <sheetName val="ЗКЛ"/>
      <sheetName val="реестр_заявок"/>
      <sheetName val="Рабоч"/>
      <sheetName val="11)423+424"/>
      <sheetName val="Chart_of_accs"/>
      <sheetName val="Лист1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210"/>
      <sheetName val="241,5"/>
      <sheetName val="област"/>
      <sheetName val="Сторно"/>
      <sheetName val="Пряма_труба"/>
      <sheetName val="БАЗА   (2)"/>
      <sheetName val="БАЗА   (3)"/>
      <sheetName val="БАЗА   (4)"/>
      <sheetName val="БАЗА   (5)"/>
      <sheetName val="БАЗА   (6)"/>
      <sheetName val="БАЗА   (7)"/>
      <sheetName val="БАЗА   (8)"/>
      <sheetName val="БАЗА   (9)"/>
      <sheetName val="БАЗА   (10)"/>
      <sheetName val="БАЗА   (12)"/>
      <sheetName val="БАЗА   (11)"/>
      <sheetName val="БАЗА   (13)"/>
      <sheetName val="БАЗА   (14)"/>
      <sheetName val="Infor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Лист2"/>
    </sheetNames>
    <sheetDataSet>
      <sheetData sheetId="0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</sheetNames>
    <sheetDataSet>
      <sheetData sheetId="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Inform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H311"/>
  <sheetViews>
    <sheetView tabSelected="1" view="pageBreakPreview" zoomScale="70" zoomScaleNormal="70" zoomScaleSheetLayoutView="70" workbookViewId="0">
      <pane xSplit="18588" topLeftCell="K1"/>
      <selection activeCell="E4" sqref="E4"/>
      <selection pane="topRight" activeCell="K6" sqref="K6"/>
    </sheetView>
  </sheetViews>
  <sheetFormatPr defaultColWidth="9.109375" defaultRowHeight="18"/>
  <cols>
    <col min="1" max="1" width="89.88671875" style="1" customWidth="1"/>
    <col min="2" max="2" width="17.88671875" style="5" customWidth="1"/>
    <col min="3" max="3" width="16.5546875" style="5" customWidth="1"/>
    <col min="4" max="4" width="17.44140625" style="1" customWidth="1"/>
    <col min="5" max="5" width="16.33203125" style="1" customWidth="1"/>
    <col min="6" max="6" width="19.109375" style="1" customWidth="1"/>
    <col min="7" max="8" width="16.33203125" style="1" customWidth="1"/>
    <col min="9" max="16384" width="9.109375" style="1"/>
  </cols>
  <sheetData>
    <row r="1" spans="1:8" ht="23.4" customHeight="1">
      <c r="B1" s="2"/>
      <c r="C1" s="2"/>
      <c r="E1" s="3"/>
      <c r="F1" s="3"/>
      <c r="G1" s="3"/>
      <c r="H1" s="3"/>
    </row>
    <row r="2" spans="1:8" ht="23.4" customHeight="1">
      <c r="B2" s="2"/>
      <c r="C2" s="2"/>
      <c r="E2" s="4"/>
      <c r="F2" s="4"/>
      <c r="G2" s="4"/>
      <c r="H2" s="4"/>
    </row>
    <row r="3" spans="1:8" ht="19.95" customHeight="1">
      <c r="B3" s="2"/>
      <c r="C3" s="2"/>
      <c r="E3" s="4"/>
      <c r="F3" s="88" t="s">
        <v>113</v>
      </c>
      <c r="G3" s="88"/>
      <c r="H3" s="88"/>
    </row>
    <row r="4" spans="1:8" ht="19.95" customHeight="1">
      <c r="B4" s="2"/>
      <c r="C4" s="2"/>
      <c r="E4" s="4"/>
      <c r="F4" s="88" t="s">
        <v>114</v>
      </c>
      <c r="G4" s="88"/>
      <c r="H4" s="88"/>
    </row>
    <row r="5" spans="1:8" ht="19.95" customHeight="1">
      <c r="B5" s="2"/>
      <c r="C5" s="2"/>
      <c r="E5" s="4"/>
      <c r="F5" s="89" t="s">
        <v>115</v>
      </c>
      <c r="G5" s="89"/>
      <c r="H5" s="89"/>
    </row>
    <row r="6" spans="1:8" ht="19.2" customHeight="1">
      <c r="B6" s="2"/>
      <c r="C6" s="2"/>
      <c r="E6" s="4"/>
      <c r="F6" s="105" t="s">
        <v>120</v>
      </c>
      <c r="G6" s="105"/>
      <c r="H6" s="105"/>
    </row>
    <row r="7" spans="1:8" ht="19.2" customHeight="1"/>
    <row r="8" spans="1:8">
      <c r="B8" s="106"/>
      <c r="C8" s="106"/>
      <c r="D8" s="106"/>
      <c r="F8" s="1" t="s">
        <v>119</v>
      </c>
      <c r="G8" s="99" t="s">
        <v>0</v>
      </c>
      <c r="H8" s="99"/>
    </row>
    <row r="9" spans="1:8" ht="61.5" customHeight="1">
      <c r="A9" s="6" t="s">
        <v>1</v>
      </c>
      <c r="B9" s="101" t="s">
        <v>2</v>
      </c>
      <c r="C9" s="101"/>
      <c r="D9" s="101"/>
      <c r="E9" s="101"/>
      <c r="F9" s="107"/>
      <c r="G9" s="7" t="s">
        <v>3</v>
      </c>
      <c r="H9" s="8" t="s">
        <v>4</v>
      </c>
    </row>
    <row r="10" spans="1:8" ht="21">
      <c r="A10" s="6" t="s">
        <v>5</v>
      </c>
      <c r="B10" s="101" t="s">
        <v>6</v>
      </c>
      <c r="C10" s="101"/>
      <c r="D10" s="101"/>
      <c r="E10" s="9"/>
      <c r="F10" s="10"/>
      <c r="G10" s="7" t="s">
        <v>7</v>
      </c>
      <c r="H10" s="11">
        <v>150</v>
      </c>
    </row>
    <row r="11" spans="1:8" ht="21">
      <c r="A11" s="6" t="s">
        <v>8</v>
      </c>
      <c r="B11" s="101" t="s">
        <v>9</v>
      </c>
      <c r="C11" s="101"/>
      <c r="D11" s="101"/>
      <c r="E11" s="12"/>
      <c r="F11" s="13"/>
      <c r="G11" s="7" t="s">
        <v>10</v>
      </c>
      <c r="H11" s="11">
        <v>2123610100</v>
      </c>
    </row>
    <row r="12" spans="1:8" ht="21">
      <c r="A12" s="6" t="s">
        <v>11</v>
      </c>
      <c r="B12" s="101" t="s">
        <v>12</v>
      </c>
      <c r="C12" s="101"/>
      <c r="D12" s="101"/>
      <c r="E12" s="14"/>
      <c r="F12" s="15"/>
      <c r="G12" s="7" t="s">
        <v>13</v>
      </c>
      <c r="H12" s="11"/>
    </row>
    <row r="13" spans="1:8" ht="18.75" customHeight="1">
      <c r="A13" s="6" t="s">
        <v>14</v>
      </c>
      <c r="B13" s="101" t="s">
        <v>15</v>
      </c>
      <c r="C13" s="101"/>
      <c r="D13" s="101"/>
      <c r="E13" s="101"/>
      <c r="F13" s="107"/>
      <c r="G13" s="7" t="s">
        <v>16</v>
      </c>
      <c r="H13" s="11"/>
    </row>
    <row r="14" spans="1:8" ht="21">
      <c r="A14" s="6" t="s">
        <v>17</v>
      </c>
      <c r="B14" s="101" t="s">
        <v>18</v>
      </c>
      <c r="C14" s="101"/>
      <c r="D14" s="101"/>
      <c r="E14" s="14"/>
      <c r="F14" s="16"/>
      <c r="G14" s="17" t="s">
        <v>19</v>
      </c>
      <c r="H14" s="18" t="s">
        <v>20</v>
      </c>
    </row>
    <row r="15" spans="1:8" ht="21">
      <c r="A15" s="6" t="s">
        <v>21</v>
      </c>
      <c r="B15" s="101" t="s">
        <v>22</v>
      </c>
      <c r="C15" s="101"/>
      <c r="D15" s="101"/>
      <c r="E15" s="100" t="s">
        <v>23</v>
      </c>
      <c r="F15" s="103"/>
      <c r="G15" s="104"/>
      <c r="H15" s="19" t="s">
        <v>24</v>
      </c>
    </row>
    <row r="16" spans="1:8" ht="21">
      <c r="A16" s="6" t="s">
        <v>25</v>
      </c>
      <c r="B16" s="101" t="s">
        <v>26</v>
      </c>
      <c r="C16" s="101"/>
      <c r="D16" s="101"/>
      <c r="E16" s="100" t="s">
        <v>27</v>
      </c>
      <c r="F16" s="103"/>
      <c r="G16" s="104"/>
      <c r="H16" s="20"/>
    </row>
    <row r="17" spans="1:8" ht="21">
      <c r="A17" s="6" t="s">
        <v>28</v>
      </c>
      <c r="B17" s="100">
        <v>81</v>
      </c>
      <c r="C17" s="100"/>
      <c r="D17" s="100"/>
      <c r="E17" s="14"/>
      <c r="F17" s="14"/>
      <c r="G17" s="14"/>
      <c r="H17" s="15"/>
    </row>
    <row r="18" spans="1:8" ht="21">
      <c r="A18" s="6" t="s">
        <v>29</v>
      </c>
      <c r="B18" s="101" t="s">
        <v>30</v>
      </c>
      <c r="C18" s="101"/>
      <c r="D18" s="101"/>
      <c r="E18" s="101"/>
      <c r="F18" s="12"/>
      <c r="G18" s="12"/>
      <c r="H18" s="13"/>
    </row>
    <row r="19" spans="1:8" ht="21">
      <c r="A19" s="6" t="s">
        <v>31</v>
      </c>
      <c r="B19" s="101" t="s">
        <v>105</v>
      </c>
      <c r="C19" s="101"/>
      <c r="D19" s="101"/>
      <c r="E19" s="21"/>
      <c r="F19" s="14"/>
      <c r="G19" s="14"/>
      <c r="H19" s="15"/>
    </row>
    <row r="20" spans="1:8" ht="35.25" customHeight="1">
      <c r="A20" s="6" t="s">
        <v>32</v>
      </c>
      <c r="B20" s="101" t="s">
        <v>99</v>
      </c>
      <c r="C20" s="101"/>
      <c r="D20" s="101"/>
      <c r="E20" s="22"/>
      <c r="F20" s="12"/>
      <c r="G20" s="12"/>
      <c r="H20" s="13"/>
    </row>
    <row r="21" spans="1:8" ht="4.5" customHeight="1"/>
    <row r="22" spans="1:8" ht="26.25" customHeight="1">
      <c r="A22" s="102" t="s">
        <v>108</v>
      </c>
      <c r="B22" s="102"/>
      <c r="C22" s="102"/>
      <c r="D22" s="102"/>
      <c r="E22" s="102"/>
      <c r="F22" s="102"/>
      <c r="G22" s="102"/>
      <c r="H22" s="102"/>
    </row>
    <row r="23" spans="1:8" ht="18.75" customHeight="1">
      <c r="A23" s="23"/>
      <c r="B23" s="24"/>
      <c r="C23" s="23"/>
      <c r="D23" s="23"/>
      <c r="E23" s="25"/>
      <c r="F23" s="25"/>
      <c r="G23" s="25"/>
      <c r="H23" s="25" t="s">
        <v>22</v>
      </c>
    </row>
    <row r="24" spans="1:8" ht="36" customHeight="1">
      <c r="A24" s="99" t="s">
        <v>33</v>
      </c>
      <c r="B24" s="94" t="s">
        <v>34</v>
      </c>
      <c r="C24" s="94" t="s">
        <v>109</v>
      </c>
      <c r="D24" s="94" t="s">
        <v>110</v>
      </c>
      <c r="E24" s="94" t="s">
        <v>111</v>
      </c>
      <c r="F24" s="94"/>
      <c r="G24" s="94"/>
      <c r="H24" s="94"/>
    </row>
    <row r="25" spans="1:8" ht="61.5" customHeight="1">
      <c r="A25" s="99"/>
      <c r="B25" s="94"/>
      <c r="C25" s="94"/>
      <c r="D25" s="94"/>
      <c r="E25" s="78" t="s">
        <v>103</v>
      </c>
      <c r="F25" s="78" t="s">
        <v>104</v>
      </c>
      <c r="G25" s="79" t="s">
        <v>101</v>
      </c>
      <c r="H25" s="79" t="s">
        <v>102</v>
      </c>
    </row>
    <row r="26" spans="1:8" ht="18" customHeight="1">
      <c r="A26" s="26">
        <v>1</v>
      </c>
      <c r="B26" s="27">
        <v>2</v>
      </c>
      <c r="C26" s="27">
        <v>3</v>
      </c>
      <c r="D26" s="28">
        <v>4</v>
      </c>
      <c r="E26" s="77">
        <v>5</v>
      </c>
      <c r="F26" s="77">
        <v>6</v>
      </c>
      <c r="G26" s="77">
        <v>7</v>
      </c>
      <c r="H26" s="77">
        <v>8</v>
      </c>
    </row>
    <row r="27" spans="1:8" ht="18" customHeight="1">
      <c r="A27" s="29" t="s">
        <v>35</v>
      </c>
      <c r="B27" s="27">
        <v>850</v>
      </c>
      <c r="C27" s="31">
        <v>3261.2</v>
      </c>
      <c r="D27" s="31">
        <v>4932.2</v>
      </c>
      <c r="E27" s="30">
        <v>4932.2</v>
      </c>
      <c r="F27" s="30">
        <v>4932.2</v>
      </c>
      <c r="G27" s="30"/>
      <c r="H27" s="30"/>
    </row>
    <row r="28" spans="1:8" ht="27" customHeight="1">
      <c r="A28" s="32"/>
      <c r="B28" s="1"/>
      <c r="C28" s="1"/>
      <c r="D28" s="32"/>
    </row>
    <row r="29" spans="1:8" ht="18" customHeight="1">
      <c r="A29" s="95" t="s">
        <v>36</v>
      </c>
      <c r="B29" s="95"/>
      <c r="C29" s="95"/>
      <c r="D29" s="95"/>
      <c r="E29" s="95"/>
      <c r="F29" s="95"/>
      <c r="G29" s="95"/>
      <c r="H29" s="96"/>
    </row>
    <row r="30" spans="1:8" s="33" customFormat="1" ht="20.100000000000001" customHeight="1">
      <c r="A30" s="97" t="s">
        <v>37</v>
      </c>
      <c r="B30" s="97"/>
      <c r="C30" s="97"/>
      <c r="D30" s="97"/>
      <c r="E30" s="97"/>
      <c r="F30" s="97"/>
      <c r="G30" s="97"/>
      <c r="H30" s="97"/>
    </row>
    <row r="31" spans="1:8" s="33" customFormat="1" ht="17.399999999999999">
      <c r="A31" s="35" t="s">
        <v>38</v>
      </c>
      <c r="B31" s="36">
        <v>100</v>
      </c>
      <c r="C31" s="37">
        <f t="shared" ref="C31:H31" si="0">C32</f>
        <v>44872</v>
      </c>
      <c r="D31" s="38">
        <f t="shared" si="0"/>
        <v>29012.799999999999</v>
      </c>
      <c r="E31" s="73">
        <f t="shared" si="0"/>
        <v>29012.799999999999</v>
      </c>
      <c r="F31" s="80">
        <f t="shared" si="0"/>
        <v>28831.1</v>
      </c>
      <c r="G31" s="73">
        <f t="shared" si="0"/>
        <v>181.70000000000073</v>
      </c>
      <c r="H31" s="73">
        <f t="shared" si="0"/>
        <v>99.373724700821711</v>
      </c>
    </row>
    <row r="32" spans="1:8" s="33" customFormat="1" ht="18.75" customHeight="1">
      <c r="A32" s="39" t="s">
        <v>39</v>
      </c>
      <c r="B32" s="40">
        <v>101</v>
      </c>
      <c r="C32" s="41">
        <v>44872</v>
      </c>
      <c r="D32" s="41">
        <v>29012.799999999999</v>
      </c>
      <c r="E32" s="41">
        <v>29012.799999999999</v>
      </c>
      <c r="F32" s="81">
        <v>28831.1</v>
      </c>
      <c r="G32" s="34">
        <f>E32-F32</f>
        <v>181.70000000000073</v>
      </c>
      <c r="H32" s="34">
        <f>F32/E32*100</f>
        <v>99.373724700821711</v>
      </c>
    </row>
    <row r="33" spans="1:8" s="33" customFormat="1" ht="17.399999999999999">
      <c r="A33" s="35" t="s">
        <v>40</v>
      </c>
      <c r="B33" s="36">
        <v>110</v>
      </c>
      <c r="C33" s="37">
        <f>C34</f>
        <v>1329.8</v>
      </c>
      <c r="D33" s="38">
        <f>D34</f>
        <v>1600</v>
      </c>
      <c r="E33" s="37">
        <f>E34</f>
        <v>1600</v>
      </c>
      <c r="F33" s="82">
        <f>F34</f>
        <v>1408.2</v>
      </c>
      <c r="G33" s="37">
        <f t="shared" ref="G33:G39" si="1">E33-F33</f>
        <v>191.79999999999995</v>
      </c>
      <c r="H33" s="37">
        <f t="shared" ref="H33:H39" si="2">F33/E33*100</f>
        <v>88.012500000000003</v>
      </c>
    </row>
    <row r="34" spans="1:8" s="33" customFormat="1">
      <c r="A34" s="42" t="s">
        <v>41</v>
      </c>
      <c r="B34" s="40">
        <v>111</v>
      </c>
      <c r="C34" s="34">
        <v>1329.8</v>
      </c>
      <c r="D34" s="41">
        <v>1600</v>
      </c>
      <c r="E34" s="34">
        <v>1600</v>
      </c>
      <c r="F34" s="81">
        <v>1408.2</v>
      </c>
      <c r="G34" s="34">
        <f t="shared" si="1"/>
        <v>191.79999999999995</v>
      </c>
      <c r="H34" s="34">
        <f t="shared" si="2"/>
        <v>88.012500000000003</v>
      </c>
    </row>
    <row r="35" spans="1:8" s="33" customFormat="1" ht="17.399999999999999">
      <c r="A35" s="35" t="s">
        <v>42</v>
      </c>
      <c r="B35" s="36">
        <v>120</v>
      </c>
      <c r="C35" s="37">
        <v>980.6</v>
      </c>
      <c r="D35" s="38">
        <v>696.9</v>
      </c>
      <c r="E35" s="37">
        <v>696.9</v>
      </c>
      <c r="F35" s="82">
        <v>672.9</v>
      </c>
      <c r="G35" s="37">
        <f t="shared" si="1"/>
        <v>24</v>
      </c>
      <c r="H35" s="37">
        <f t="shared" si="2"/>
        <v>96.556177356866129</v>
      </c>
    </row>
    <row r="36" spans="1:8" s="33" customFormat="1" ht="17.399999999999999">
      <c r="A36" s="35" t="s">
        <v>43</v>
      </c>
      <c r="B36" s="36">
        <v>130</v>
      </c>
      <c r="C36" s="38">
        <v>0.5</v>
      </c>
      <c r="D36" s="38"/>
      <c r="E36" s="38">
        <v>0</v>
      </c>
      <c r="F36" s="82">
        <v>0</v>
      </c>
      <c r="G36" s="37">
        <f t="shared" si="1"/>
        <v>0</v>
      </c>
      <c r="H36" s="37"/>
    </row>
    <row r="37" spans="1:8" s="33" customFormat="1" ht="21.75" customHeight="1">
      <c r="A37" s="35" t="s">
        <v>44</v>
      </c>
      <c r="B37" s="43">
        <v>140</v>
      </c>
      <c r="C37" s="37">
        <v>448</v>
      </c>
      <c r="D37" s="38">
        <v>574</v>
      </c>
      <c r="E37" s="37">
        <v>574</v>
      </c>
      <c r="F37" s="82">
        <v>578.6</v>
      </c>
      <c r="G37" s="37">
        <f t="shared" si="1"/>
        <v>-4.6000000000000227</v>
      </c>
      <c r="H37" s="37">
        <f t="shared" si="2"/>
        <v>100.801393728223</v>
      </c>
    </row>
    <row r="38" spans="1:8" s="33" customFormat="1" ht="17.399999999999999">
      <c r="A38" s="72" t="s">
        <v>100</v>
      </c>
      <c r="B38" s="44">
        <v>150</v>
      </c>
      <c r="C38" s="37"/>
      <c r="D38" s="38"/>
      <c r="E38" s="37"/>
      <c r="F38" s="82">
        <v>1.1000000000000001</v>
      </c>
      <c r="G38" s="37">
        <f t="shared" si="1"/>
        <v>-1.1000000000000001</v>
      </c>
      <c r="H38" s="37"/>
    </row>
    <row r="39" spans="1:8" s="33" customFormat="1">
      <c r="A39" s="39" t="s">
        <v>45</v>
      </c>
      <c r="B39" s="45"/>
      <c r="C39" s="37">
        <f>C31+C33+C35+C37+C36</f>
        <v>47630.9</v>
      </c>
      <c r="D39" s="37">
        <f>D31+D33+D35+D37</f>
        <v>31883.7</v>
      </c>
      <c r="E39" s="74">
        <f t="shared" ref="E39" si="3">E31+E33+E35+E36+E37+E38</f>
        <v>31883.7</v>
      </c>
      <c r="F39" s="83">
        <f>F31+F33+F35+F36+F37+F38</f>
        <v>31491.899999999998</v>
      </c>
      <c r="G39" s="37">
        <f t="shared" si="1"/>
        <v>391.80000000000291</v>
      </c>
      <c r="H39" s="37">
        <f t="shared" si="2"/>
        <v>98.771158930738906</v>
      </c>
    </row>
    <row r="40" spans="1:8" ht="20.100000000000001" customHeight="1">
      <c r="A40" s="98" t="s">
        <v>46</v>
      </c>
      <c r="B40" s="95"/>
      <c r="C40" s="95"/>
      <c r="D40" s="95"/>
      <c r="E40" s="95"/>
      <c r="F40" s="95"/>
      <c r="G40" s="95"/>
      <c r="H40" s="96"/>
    </row>
    <row r="41" spans="1:8" ht="20.100000000000001" customHeight="1">
      <c r="A41" s="39" t="s">
        <v>47</v>
      </c>
      <c r="B41" s="26">
        <v>200</v>
      </c>
      <c r="C41" s="34">
        <v>33038</v>
      </c>
      <c r="D41" s="34">
        <v>22750.2</v>
      </c>
      <c r="E41" s="34">
        <v>22750.2</v>
      </c>
      <c r="F41" s="34">
        <f>22037.4+42.3-7.4</f>
        <v>22072.3</v>
      </c>
      <c r="G41" s="34">
        <f>E41-F41</f>
        <v>677.90000000000146</v>
      </c>
      <c r="H41" s="34">
        <f>F41/E41*100</f>
        <v>97.020245975859538</v>
      </c>
    </row>
    <row r="42" spans="1:8" ht="20.100000000000001" customHeight="1">
      <c r="A42" s="39" t="s">
        <v>48</v>
      </c>
      <c r="B42" s="26">
        <v>210</v>
      </c>
      <c r="C42" s="34">
        <v>6605.1</v>
      </c>
      <c r="D42" s="34">
        <v>4579.8</v>
      </c>
      <c r="E42" s="34">
        <v>4579.8</v>
      </c>
      <c r="F42" s="34">
        <v>4362.7</v>
      </c>
      <c r="G42" s="34">
        <f t="shared" ref="G42:G53" si="4">E42-F42</f>
        <v>217.10000000000036</v>
      </c>
      <c r="H42" s="34">
        <f t="shared" ref="H42:H53" si="5">F42/E42*100</f>
        <v>95.259618323944267</v>
      </c>
    </row>
    <row r="43" spans="1:8" ht="20.100000000000001" customHeight="1">
      <c r="A43" s="39" t="s">
        <v>49</v>
      </c>
      <c r="B43" s="26">
        <v>220</v>
      </c>
      <c r="C43" s="34">
        <v>608.5</v>
      </c>
      <c r="D43" s="34">
        <v>744.1</v>
      </c>
      <c r="E43" s="46">
        <v>744.1</v>
      </c>
      <c r="F43" s="46">
        <v>561.5</v>
      </c>
      <c r="G43" s="34">
        <f t="shared" si="4"/>
        <v>182.60000000000002</v>
      </c>
      <c r="H43" s="34">
        <f t="shared" si="5"/>
        <v>75.460287595753258</v>
      </c>
    </row>
    <row r="44" spans="1:8" ht="20.100000000000001" customHeight="1">
      <c r="A44" s="39" t="s">
        <v>50</v>
      </c>
      <c r="B44" s="26">
        <v>230</v>
      </c>
      <c r="C44" s="34">
        <v>235.6</v>
      </c>
      <c r="D44" s="34">
        <v>270</v>
      </c>
      <c r="E44" s="34">
        <v>270</v>
      </c>
      <c r="F44" s="34">
        <v>241</v>
      </c>
      <c r="G44" s="34">
        <f t="shared" si="4"/>
        <v>29</v>
      </c>
      <c r="H44" s="34">
        <f t="shared" si="5"/>
        <v>89.259259259259267</v>
      </c>
    </row>
    <row r="45" spans="1:8" ht="20.100000000000001" customHeight="1">
      <c r="A45" s="39" t="s">
        <v>51</v>
      </c>
      <c r="B45" s="26">
        <v>240</v>
      </c>
      <c r="C45" s="34">
        <v>0</v>
      </c>
      <c r="D45" s="34"/>
      <c r="E45" s="34">
        <v>0</v>
      </c>
      <c r="F45" s="34">
        <v>0</v>
      </c>
      <c r="G45" s="34">
        <f t="shared" si="4"/>
        <v>0</v>
      </c>
      <c r="H45" s="34"/>
    </row>
    <row r="46" spans="1:8" ht="20.100000000000001" customHeight="1">
      <c r="A46" s="39" t="s">
        <v>52</v>
      </c>
      <c r="B46" s="26">
        <v>250</v>
      </c>
      <c r="C46" s="34">
        <v>1707.3</v>
      </c>
      <c r="D46" s="34">
        <v>2000</v>
      </c>
      <c r="E46" s="46">
        <v>2000</v>
      </c>
      <c r="F46" s="46">
        <v>1830.9</v>
      </c>
      <c r="G46" s="34">
        <f t="shared" si="4"/>
        <v>169.09999999999991</v>
      </c>
      <c r="H46" s="34">
        <f t="shared" si="5"/>
        <v>91.545000000000016</v>
      </c>
    </row>
    <row r="47" spans="1:8" ht="20.100000000000001" customHeight="1">
      <c r="A47" s="39" t="s">
        <v>53</v>
      </c>
      <c r="B47" s="26">
        <v>260</v>
      </c>
      <c r="C47" s="34">
        <v>39.299999999999997</v>
      </c>
      <c r="D47" s="34">
        <v>35</v>
      </c>
      <c r="E47" s="34">
        <v>35</v>
      </c>
      <c r="F47" s="34">
        <v>35</v>
      </c>
      <c r="G47" s="34">
        <f t="shared" si="4"/>
        <v>0</v>
      </c>
      <c r="H47" s="34">
        <f t="shared" si="5"/>
        <v>100</v>
      </c>
    </row>
    <row r="48" spans="1:8" ht="20.100000000000001" customHeight="1">
      <c r="A48" s="39" t="s">
        <v>54</v>
      </c>
      <c r="B48" s="26">
        <v>270</v>
      </c>
      <c r="C48" s="37">
        <v>1329.8</v>
      </c>
      <c r="D48" s="37">
        <v>1600</v>
      </c>
      <c r="E48" s="37">
        <v>1600</v>
      </c>
      <c r="F48" s="37">
        <f>F49+F50+F51+F53</f>
        <v>1408.2</v>
      </c>
      <c r="G48" s="37">
        <f t="shared" si="4"/>
        <v>191.79999999999995</v>
      </c>
      <c r="H48" s="37">
        <f t="shared" si="5"/>
        <v>88.012500000000003</v>
      </c>
    </row>
    <row r="49" spans="1:8" ht="20.100000000000001" customHeight="1">
      <c r="A49" s="42" t="s">
        <v>55</v>
      </c>
      <c r="B49" s="45">
        <v>271</v>
      </c>
      <c r="C49" s="47">
        <v>0</v>
      </c>
      <c r="D49" s="47">
        <f t="shared" ref="D49:D52" si="6">E49+F49+G49+H49</f>
        <v>0</v>
      </c>
      <c r="E49" s="34">
        <v>0</v>
      </c>
      <c r="F49" s="34">
        <v>0</v>
      </c>
      <c r="G49" s="34">
        <f t="shared" si="4"/>
        <v>0</v>
      </c>
      <c r="H49" s="34"/>
    </row>
    <row r="50" spans="1:8" ht="20.100000000000001" customHeight="1">
      <c r="A50" s="42" t="s">
        <v>56</v>
      </c>
      <c r="B50" s="45">
        <v>272</v>
      </c>
      <c r="C50" s="47">
        <v>7.2</v>
      </c>
      <c r="D50" s="75">
        <v>10.5</v>
      </c>
      <c r="E50" s="34">
        <v>10.5</v>
      </c>
      <c r="F50" s="34">
        <v>3.9</v>
      </c>
      <c r="G50" s="34">
        <f t="shared" si="4"/>
        <v>6.6</v>
      </c>
      <c r="H50" s="34">
        <f t="shared" si="5"/>
        <v>37.142857142857146</v>
      </c>
    </row>
    <row r="51" spans="1:8" ht="20.100000000000001" customHeight="1">
      <c r="A51" s="42" t="s">
        <v>57</v>
      </c>
      <c r="B51" s="45">
        <v>273</v>
      </c>
      <c r="C51" s="47">
        <v>1129</v>
      </c>
      <c r="D51" s="47">
        <v>1350.9</v>
      </c>
      <c r="E51" s="34">
        <v>1350.9</v>
      </c>
      <c r="F51" s="34">
        <v>1191.8</v>
      </c>
      <c r="G51" s="34">
        <f t="shared" si="4"/>
        <v>159.10000000000014</v>
      </c>
      <c r="H51" s="34">
        <f t="shared" si="5"/>
        <v>88.222666370567765</v>
      </c>
    </row>
    <row r="52" spans="1:8" ht="20.100000000000001" customHeight="1">
      <c r="A52" s="42" t="s">
        <v>58</v>
      </c>
      <c r="B52" s="45">
        <v>274</v>
      </c>
      <c r="C52" s="47"/>
      <c r="D52" s="47">
        <f t="shared" si="6"/>
        <v>0</v>
      </c>
      <c r="G52" s="34">
        <f t="shared" si="4"/>
        <v>0</v>
      </c>
      <c r="H52" s="34"/>
    </row>
    <row r="53" spans="1:8" ht="20.100000000000001" customHeight="1">
      <c r="A53" s="42" t="s">
        <v>59</v>
      </c>
      <c r="B53" s="45">
        <v>275</v>
      </c>
      <c r="C53" s="47">
        <v>193.6</v>
      </c>
      <c r="D53" s="47">
        <v>238.6</v>
      </c>
      <c r="E53" s="34">
        <v>238.6</v>
      </c>
      <c r="F53" s="34">
        <v>212.5</v>
      </c>
      <c r="G53" s="34">
        <f t="shared" si="4"/>
        <v>26.099999999999994</v>
      </c>
      <c r="H53" s="34">
        <f t="shared" si="5"/>
        <v>89.061190276613573</v>
      </c>
    </row>
    <row r="54" spans="1:8" ht="20.100000000000001" customHeight="1">
      <c r="A54" s="48" t="s">
        <v>60</v>
      </c>
      <c r="B54" s="49">
        <v>276</v>
      </c>
      <c r="C54" s="41"/>
      <c r="D54" s="38"/>
      <c r="E54" s="76"/>
      <c r="F54" s="76"/>
      <c r="G54" s="76"/>
      <c r="H54" s="76"/>
    </row>
    <row r="55" spans="1:8" ht="37.5" customHeight="1">
      <c r="A55" s="50" t="s">
        <v>61</v>
      </c>
      <c r="B55" s="49">
        <v>280</v>
      </c>
      <c r="C55" s="41">
        <v>980.6</v>
      </c>
      <c r="D55" s="38">
        <v>696.9</v>
      </c>
      <c r="E55" s="38">
        <v>696.9</v>
      </c>
      <c r="F55" s="38">
        <v>672.9</v>
      </c>
      <c r="G55" s="38">
        <f>E55-F55</f>
        <v>24</v>
      </c>
      <c r="H55" s="38">
        <f>F55/E55*100</f>
        <v>96.556177356866129</v>
      </c>
    </row>
    <row r="56" spans="1:8" ht="20.100000000000001" customHeight="1">
      <c r="A56" s="50" t="s">
        <v>62</v>
      </c>
      <c r="B56" s="49">
        <v>290</v>
      </c>
      <c r="C56" s="41">
        <v>0</v>
      </c>
      <c r="D56" s="52">
        <f t="shared" ref="D56:D61" si="7">SUM(E56:H56)</f>
        <v>0</v>
      </c>
      <c r="E56" s="54">
        <v>0</v>
      </c>
      <c r="F56" s="54"/>
      <c r="G56" s="38">
        <f t="shared" ref="G56:G59" si="8">E56-F56</f>
        <v>0</v>
      </c>
      <c r="H56" s="38"/>
    </row>
    <row r="57" spans="1:8" ht="20.100000000000001" customHeight="1">
      <c r="A57" s="50" t="s">
        <v>63</v>
      </c>
      <c r="B57" s="49">
        <v>300</v>
      </c>
      <c r="C57" s="41"/>
      <c r="D57" s="52">
        <f t="shared" si="7"/>
        <v>0</v>
      </c>
      <c r="E57" s="54"/>
      <c r="F57" s="54"/>
      <c r="G57" s="38">
        <f t="shared" si="8"/>
        <v>0</v>
      </c>
      <c r="H57" s="38"/>
    </row>
    <row r="58" spans="1:8" ht="20.100000000000001" customHeight="1">
      <c r="A58" s="50" t="s">
        <v>64</v>
      </c>
      <c r="B58" s="49">
        <v>310</v>
      </c>
      <c r="C58" s="41"/>
      <c r="D58" s="52">
        <f t="shared" si="7"/>
        <v>0</v>
      </c>
      <c r="E58" s="54"/>
      <c r="F58" s="54"/>
      <c r="G58" s="38">
        <f t="shared" si="8"/>
        <v>0</v>
      </c>
      <c r="H58" s="38"/>
    </row>
    <row r="59" spans="1:8" ht="20.100000000000001" customHeight="1">
      <c r="A59" s="50" t="s">
        <v>107</v>
      </c>
      <c r="B59" s="49">
        <v>320</v>
      </c>
      <c r="C59" s="41">
        <v>846</v>
      </c>
      <c r="D59" s="38">
        <v>0</v>
      </c>
      <c r="E59" s="41">
        <v>0</v>
      </c>
      <c r="F59" s="41">
        <v>0</v>
      </c>
      <c r="G59" s="38">
        <f t="shared" si="8"/>
        <v>0</v>
      </c>
      <c r="H59" s="38"/>
    </row>
    <row r="60" spans="1:8" ht="20.100000000000001" customHeight="1">
      <c r="A60" s="50"/>
      <c r="B60" s="49">
        <v>321</v>
      </c>
      <c r="C60" s="41"/>
      <c r="D60" s="52">
        <f t="shared" si="7"/>
        <v>0</v>
      </c>
      <c r="E60" s="54"/>
      <c r="F60" s="54"/>
      <c r="G60" s="54"/>
      <c r="H60" s="54"/>
    </row>
    <row r="61" spans="1:8" ht="20.100000000000001" customHeight="1">
      <c r="A61" s="50"/>
      <c r="B61" s="49">
        <v>322</v>
      </c>
      <c r="C61" s="41"/>
      <c r="D61" s="52">
        <f t="shared" si="7"/>
        <v>0</v>
      </c>
      <c r="E61" s="54"/>
      <c r="F61" s="54"/>
      <c r="G61" s="54"/>
      <c r="H61" s="54"/>
    </row>
    <row r="62" spans="1:8" ht="19.5" customHeight="1">
      <c r="A62" s="50" t="s">
        <v>65</v>
      </c>
      <c r="B62" s="49">
        <v>330</v>
      </c>
      <c r="C62" s="38">
        <f>C41+C42+C43+C44+C45+C46+C47+C48+C55+C56+C58+C59</f>
        <v>45390.200000000004</v>
      </c>
      <c r="D62" s="38">
        <f>D41+D42+D43+D44+D45+D46+D47+D48+D55+D56+D58+D59</f>
        <v>32676</v>
      </c>
      <c r="E62" s="38">
        <f>E41+E42+E43+E44+E45+E46+E47+E48+E55+E56+E57+E58+E59</f>
        <v>32676</v>
      </c>
      <c r="F62" s="38">
        <f>F41+F42+F43+F44+F45+F46+F47+F48+F55+F56+F57+F58+F59</f>
        <v>31184.500000000004</v>
      </c>
      <c r="G62" s="38">
        <f>G41+G42+G43+G44+G45+G46+G47+G48+G55+G56+G57+G58+G59</f>
        <v>1491.5000000000016</v>
      </c>
      <c r="H62" s="38">
        <f>H41+H42+H43+H44+H45+H46+H47+H48+H56+H59+H57+H58+H55</f>
        <v>733.11308851168246</v>
      </c>
    </row>
    <row r="63" spans="1:8" ht="19.5" customHeight="1">
      <c r="A63" s="91" t="s">
        <v>66</v>
      </c>
      <c r="B63" s="92"/>
      <c r="C63" s="92"/>
      <c r="D63" s="92"/>
      <c r="E63" s="92"/>
      <c r="F63" s="92"/>
      <c r="G63" s="92"/>
      <c r="H63" s="93"/>
    </row>
    <row r="64" spans="1:8" ht="19.5" customHeight="1">
      <c r="A64" s="50" t="s">
        <v>67</v>
      </c>
      <c r="B64" s="49">
        <v>400</v>
      </c>
      <c r="C64" s="51">
        <f>C43+C44+C45</f>
        <v>844.1</v>
      </c>
      <c r="D64" s="51">
        <f>D43+D44+D45</f>
        <v>1014.1</v>
      </c>
      <c r="E64" s="41">
        <f>E43+E44+E45</f>
        <v>1014.1</v>
      </c>
      <c r="F64" s="41">
        <f>F43+F44+F45</f>
        <v>802.5</v>
      </c>
      <c r="G64" s="41">
        <f>G43+G44+G45</f>
        <v>211.60000000000002</v>
      </c>
      <c r="H64" s="41">
        <f>F64/E64*100</f>
        <v>79.134207671827241</v>
      </c>
    </row>
    <row r="65" spans="1:8" ht="19.5" customHeight="1">
      <c r="A65" s="50" t="s">
        <v>68</v>
      </c>
      <c r="B65" s="49">
        <v>410</v>
      </c>
      <c r="C65" s="41">
        <f t="shared" ref="C65:G66" si="9">C41</f>
        <v>33038</v>
      </c>
      <c r="D65" s="41">
        <f t="shared" si="9"/>
        <v>22750.2</v>
      </c>
      <c r="E65" s="41">
        <f t="shared" si="9"/>
        <v>22750.2</v>
      </c>
      <c r="F65" s="41">
        <f t="shared" si="9"/>
        <v>22072.3</v>
      </c>
      <c r="G65" s="41">
        <f t="shared" si="9"/>
        <v>677.90000000000146</v>
      </c>
      <c r="H65" s="41">
        <f t="shared" ref="H65:H68" si="10">F65/E65*100</f>
        <v>97.020245975859538</v>
      </c>
    </row>
    <row r="66" spans="1:8" ht="19.5" customHeight="1">
      <c r="A66" s="50" t="s">
        <v>69</v>
      </c>
      <c r="B66" s="49">
        <v>420</v>
      </c>
      <c r="C66" s="41">
        <f t="shared" si="9"/>
        <v>6605.1</v>
      </c>
      <c r="D66" s="41">
        <f t="shared" si="9"/>
        <v>4579.8</v>
      </c>
      <c r="E66" s="41">
        <f t="shared" si="9"/>
        <v>4579.8</v>
      </c>
      <c r="F66" s="41">
        <f t="shared" si="9"/>
        <v>4362.7</v>
      </c>
      <c r="G66" s="41">
        <f t="shared" si="9"/>
        <v>217.10000000000036</v>
      </c>
      <c r="H66" s="41">
        <f t="shared" si="10"/>
        <v>95.259618323944267</v>
      </c>
    </row>
    <row r="67" spans="1:8" ht="19.5" customHeight="1">
      <c r="A67" s="50" t="s">
        <v>64</v>
      </c>
      <c r="B67" s="49">
        <v>430</v>
      </c>
      <c r="C67" s="41"/>
      <c r="D67" s="38">
        <f>SUM(E67:H67)</f>
        <v>0</v>
      </c>
      <c r="E67" s="41"/>
      <c r="F67" s="41"/>
      <c r="G67" s="41"/>
      <c r="H67" s="41"/>
    </row>
    <row r="68" spans="1:8" ht="19.5" customHeight="1">
      <c r="A68" s="50" t="s">
        <v>70</v>
      </c>
      <c r="B68" s="49">
        <v>440</v>
      </c>
      <c r="C68" s="41">
        <f>C46+C47+C48+C55+C56+C59</f>
        <v>4903</v>
      </c>
      <c r="D68" s="41">
        <f>D46+D47+D48+D55+D56+D59</f>
        <v>4331.8999999999996</v>
      </c>
      <c r="E68" s="41">
        <f>E46+E47+E48+E55+E56+E59</f>
        <v>4331.8999999999996</v>
      </c>
      <c r="F68" s="41">
        <f>F46+F47+F48+F55+F56+F59</f>
        <v>3947.0000000000005</v>
      </c>
      <c r="G68" s="41">
        <f t="shared" ref="G68" si="11">G46+G47+G48+G55+G56+G59</f>
        <v>384.89999999999986</v>
      </c>
      <c r="H68" s="41">
        <f t="shared" si="10"/>
        <v>91.114753341489902</v>
      </c>
    </row>
    <row r="69" spans="1:8" ht="19.5" customHeight="1">
      <c r="A69" s="50" t="s">
        <v>71</v>
      </c>
      <c r="B69" s="49">
        <v>450</v>
      </c>
      <c r="C69" s="38">
        <f t="shared" ref="C69:G69" si="12">SUM(C64:C68)</f>
        <v>45390.2</v>
      </c>
      <c r="D69" s="38">
        <f t="shared" si="12"/>
        <v>32676</v>
      </c>
      <c r="E69" s="38">
        <f t="shared" si="12"/>
        <v>32676</v>
      </c>
      <c r="F69" s="38">
        <f t="shared" si="12"/>
        <v>31184.5</v>
      </c>
      <c r="G69" s="38">
        <f t="shared" si="12"/>
        <v>1491.5000000000016</v>
      </c>
      <c r="H69" s="38">
        <f>F69/E69*100</f>
        <v>95.435487819806582</v>
      </c>
    </row>
    <row r="70" spans="1:8" ht="20.100000000000001" customHeight="1">
      <c r="A70" s="91" t="s">
        <v>72</v>
      </c>
      <c r="B70" s="92"/>
      <c r="C70" s="92"/>
      <c r="D70" s="92"/>
      <c r="E70" s="92"/>
      <c r="F70" s="92"/>
      <c r="G70" s="92"/>
      <c r="H70" s="93"/>
    </row>
    <row r="71" spans="1:8" ht="20.100000000000001" customHeight="1">
      <c r="A71" s="50" t="s">
        <v>73</v>
      </c>
      <c r="B71" s="49">
        <v>500</v>
      </c>
      <c r="C71" s="38"/>
      <c r="D71" s="38">
        <f>SUM(E71:H71)</f>
        <v>0</v>
      </c>
      <c r="E71" s="38"/>
      <c r="F71" s="38">
        <f>SUM(F72)</f>
        <v>0</v>
      </c>
      <c r="G71" s="38">
        <f>SUM(G72)</f>
        <v>0</v>
      </c>
      <c r="H71" s="38">
        <f>SUM(H72)</f>
        <v>0</v>
      </c>
    </row>
    <row r="72" spans="1:8" ht="20.100000000000001" customHeight="1">
      <c r="A72" s="50" t="s">
        <v>74</v>
      </c>
      <c r="B72" s="53">
        <v>501</v>
      </c>
      <c r="C72" s="41"/>
      <c r="D72" s="41">
        <f>SUM(E72:H72)</f>
        <v>0</v>
      </c>
      <c r="E72" s="41"/>
      <c r="F72" s="41"/>
      <c r="G72" s="41"/>
      <c r="H72" s="41"/>
    </row>
    <row r="73" spans="1:8" ht="20.100000000000001" customHeight="1">
      <c r="A73" s="55" t="s">
        <v>75</v>
      </c>
      <c r="B73" s="56">
        <v>510</v>
      </c>
      <c r="C73" s="38">
        <f>C75+C78+C76</f>
        <v>569.70000000000005</v>
      </c>
      <c r="D73" s="38">
        <f>D75+D78+D76</f>
        <v>980</v>
      </c>
      <c r="E73" s="38">
        <f>E75+E78+E76</f>
        <v>980</v>
      </c>
      <c r="F73" s="38">
        <f>SUM(F74:F79)</f>
        <v>952.8</v>
      </c>
      <c r="G73" s="38">
        <f>E73-F73</f>
        <v>27.200000000000045</v>
      </c>
      <c r="H73" s="38">
        <f>F73/E73*100</f>
        <v>97.224489795918373</v>
      </c>
    </row>
    <row r="74" spans="1:8" ht="20.100000000000001" customHeight="1">
      <c r="A74" s="50" t="s">
        <v>76</v>
      </c>
      <c r="B74" s="57">
        <v>511</v>
      </c>
      <c r="C74" s="41"/>
      <c r="D74" s="52">
        <f t="shared" ref="D74:D79" si="13">SUM(E74:H74)</f>
        <v>0</v>
      </c>
      <c r="E74" s="54"/>
      <c r="F74" s="54"/>
      <c r="G74" s="38">
        <f t="shared" ref="G74:G76" si="14">E74-F74</f>
        <v>0</v>
      </c>
      <c r="H74" s="38"/>
    </row>
    <row r="75" spans="1:8" ht="20.100000000000001" customHeight="1">
      <c r="A75" s="50" t="s">
        <v>77</v>
      </c>
      <c r="B75" s="58">
        <v>512</v>
      </c>
      <c r="C75" s="41">
        <v>0</v>
      </c>
      <c r="D75" s="41">
        <v>430</v>
      </c>
      <c r="E75" s="41">
        <v>430</v>
      </c>
      <c r="F75" s="41">
        <v>419.7</v>
      </c>
      <c r="G75" s="41">
        <f t="shared" si="14"/>
        <v>10.300000000000011</v>
      </c>
      <c r="H75" s="41">
        <f>F75/E75*100</f>
        <v>97.604651162790688</v>
      </c>
    </row>
    <row r="76" spans="1:8" ht="20.100000000000001" customHeight="1">
      <c r="A76" s="50" t="s">
        <v>78</v>
      </c>
      <c r="B76" s="57">
        <v>513</v>
      </c>
      <c r="C76" s="41">
        <v>569.70000000000005</v>
      </c>
      <c r="D76" s="41">
        <v>550</v>
      </c>
      <c r="E76" s="41">
        <v>550</v>
      </c>
      <c r="F76" s="41">
        <v>533.1</v>
      </c>
      <c r="G76" s="41">
        <f t="shared" si="14"/>
        <v>16.899999999999977</v>
      </c>
      <c r="H76" s="41">
        <f>F76/E76*100</f>
        <v>96.927272727272722</v>
      </c>
    </row>
    <row r="77" spans="1:8" ht="20.100000000000001" customHeight="1">
      <c r="A77" s="50" t="s">
        <v>79</v>
      </c>
      <c r="B77" s="58">
        <v>514</v>
      </c>
      <c r="C77" s="41"/>
      <c r="D77" s="38">
        <f t="shared" si="13"/>
        <v>0</v>
      </c>
      <c r="E77" s="41"/>
      <c r="F77" s="41"/>
      <c r="G77" s="41"/>
      <c r="H77" s="41"/>
    </row>
    <row r="78" spans="1:8" ht="36" customHeight="1">
      <c r="A78" s="50" t="s">
        <v>80</v>
      </c>
      <c r="B78" s="57">
        <v>515</v>
      </c>
      <c r="C78" s="41"/>
      <c r="D78" s="38">
        <f t="shared" si="13"/>
        <v>0</v>
      </c>
      <c r="E78" s="41"/>
      <c r="F78" s="41"/>
      <c r="G78" s="41"/>
      <c r="H78" s="41"/>
    </row>
    <row r="79" spans="1:8" ht="20.100000000000001" customHeight="1">
      <c r="A79" s="50" t="s">
        <v>81</v>
      </c>
      <c r="B79" s="53">
        <v>516</v>
      </c>
      <c r="C79" s="41"/>
      <c r="D79" s="38">
        <f t="shared" si="13"/>
        <v>0</v>
      </c>
      <c r="E79" s="41"/>
      <c r="F79" s="41">
        <v>0</v>
      </c>
      <c r="G79" s="41"/>
      <c r="H79" s="41"/>
    </row>
    <row r="80" spans="1:8" ht="20.100000000000001" customHeight="1">
      <c r="A80" s="91" t="s">
        <v>82</v>
      </c>
      <c r="B80" s="92"/>
      <c r="C80" s="92"/>
      <c r="D80" s="92"/>
      <c r="E80" s="92"/>
      <c r="F80" s="92"/>
      <c r="G80" s="92"/>
      <c r="H80" s="93"/>
    </row>
    <row r="81" spans="1:8" ht="20.100000000000001" customHeight="1">
      <c r="A81" s="50" t="s">
        <v>83</v>
      </c>
      <c r="B81" s="49">
        <v>600</v>
      </c>
      <c r="C81" s="38">
        <f>SUM(C82:C85)</f>
        <v>0</v>
      </c>
      <c r="D81" s="38">
        <f t="shared" ref="D81:D89" si="15">SUM(E81:H81)</f>
        <v>0</v>
      </c>
      <c r="E81" s="38">
        <f>SUM(E82:E85)</f>
        <v>0</v>
      </c>
      <c r="F81" s="38">
        <f>SUM(F82:F85)</f>
        <v>0</v>
      </c>
      <c r="G81" s="38">
        <f>SUM(G82:G85)</f>
        <v>0</v>
      </c>
      <c r="H81" s="38">
        <f>SUM(H82:H85)</f>
        <v>0</v>
      </c>
    </row>
    <row r="82" spans="1:8" ht="20.100000000000001" customHeight="1">
      <c r="A82" s="48" t="s">
        <v>84</v>
      </c>
      <c r="B82" s="53">
        <v>601</v>
      </c>
      <c r="C82" s="59"/>
      <c r="D82" s="41">
        <f t="shared" si="15"/>
        <v>0</v>
      </c>
      <c r="E82" s="41"/>
      <c r="F82" s="41"/>
      <c r="G82" s="41"/>
      <c r="H82" s="41"/>
    </row>
    <row r="83" spans="1:8" ht="20.100000000000001" customHeight="1">
      <c r="A83" s="48" t="s">
        <v>85</v>
      </c>
      <c r="B83" s="53">
        <v>602</v>
      </c>
      <c r="C83" s="59"/>
      <c r="D83" s="41">
        <f t="shared" si="15"/>
        <v>0</v>
      </c>
      <c r="E83" s="41"/>
      <c r="F83" s="41"/>
      <c r="G83" s="41"/>
      <c r="H83" s="41"/>
    </row>
    <row r="84" spans="1:8" ht="20.100000000000001" customHeight="1">
      <c r="A84" s="48" t="s">
        <v>86</v>
      </c>
      <c r="B84" s="53">
        <v>603</v>
      </c>
      <c r="C84" s="59"/>
      <c r="D84" s="41">
        <f t="shared" si="15"/>
        <v>0</v>
      </c>
      <c r="E84" s="41"/>
      <c r="F84" s="41"/>
      <c r="G84" s="41"/>
      <c r="H84" s="41"/>
    </row>
    <row r="85" spans="1:8" ht="20.100000000000001" customHeight="1">
      <c r="A85" s="50" t="s">
        <v>87</v>
      </c>
      <c r="B85" s="49">
        <v>610</v>
      </c>
      <c r="C85" s="59"/>
      <c r="D85" s="41">
        <f t="shared" si="15"/>
        <v>0</v>
      </c>
      <c r="E85" s="41"/>
      <c r="F85" s="41"/>
      <c r="G85" s="41"/>
      <c r="H85" s="41"/>
    </row>
    <row r="86" spans="1:8" ht="20.100000000000001" customHeight="1">
      <c r="A86" s="50" t="s">
        <v>88</v>
      </c>
      <c r="B86" s="49">
        <v>620</v>
      </c>
      <c r="C86" s="38">
        <f>SUM(C87:C90)</f>
        <v>0</v>
      </c>
      <c r="D86" s="38">
        <f t="shared" si="15"/>
        <v>0</v>
      </c>
      <c r="E86" s="38">
        <f>SUM(E87:E90)</f>
        <v>0</v>
      </c>
      <c r="F86" s="38">
        <f>SUM(F87:F90)</f>
        <v>0</v>
      </c>
      <c r="G86" s="38">
        <f>SUM(G87:G90)</f>
        <v>0</v>
      </c>
      <c r="H86" s="38">
        <f>SUM(H87:H90)</f>
        <v>0</v>
      </c>
    </row>
    <row r="87" spans="1:8" ht="20.100000000000001" customHeight="1">
      <c r="A87" s="48" t="s">
        <v>84</v>
      </c>
      <c r="B87" s="53">
        <v>621</v>
      </c>
      <c r="C87" s="59"/>
      <c r="D87" s="41">
        <f t="shared" si="15"/>
        <v>0</v>
      </c>
      <c r="E87" s="41"/>
      <c r="F87" s="41"/>
      <c r="G87" s="41"/>
      <c r="H87" s="41"/>
    </row>
    <row r="88" spans="1:8" ht="20.100000000000001" customHeight="1">
      <c r="A88" s="48" t="s">
        <v>85</v>
      </c>
      <c r="B88" s="53">
        <v>622</v>
      </c>
      <c r="C88" s="59"/>
      <c r="D88" s="41">
        <f t="shared" si="15"/>
        <v>0</v>
      </c>
      <c r="E88" s="41"/>
      <c r="F88" s="41"/>
      <c r="G88" s="41"/>
      <c r="H88" s="41"/>
    </row>
    <row r="89" spans="1:8" ht="20.100000000000001" customHeight="1">
      <c r="A89" s="48" t="s">
        <v>86</v>
      </c>
      <c r="B89" s="53">
        <v>623</v>
      </c>
      <c r="C89" s="59"/>
      <c r="D89" s="41">
        <f t="shared" si="15"/>
        <v>0</v>
      </c>
      <c r="E89" s="41"/>
      <c r="F89" s="41"/>
      <c r="G89" s="41"/>
      <c r="H89" s="41"/>
    </row>
    <row r="90" spans="1:8" ht="20.100000000000001" customHeight="1">
      <c r="A90" s="50" t="s">
        <v>89</v>
      </c>
      <c r="B90" s="49">
        <v>630</v>
      </c>
      <c r="C90" s="59"/>
      <c r="D90" s="41">
        <f>SUM(E90:H90)</f>
        <v>0</v>
      </c>
      <c r="E90" s="41"/>
      <c r="F90" s="41"/>
      <c r="G90" s="41"/>
      <c r="H90" s="41"/>
    </row>
    <row r="91" spans="1:8" ht="20.100000000000001" customHeight="1">
      <c r="A91" s="55" t="s">
        <v>90</v>
      </c>
      <c r="B91" s="60">
        <v>700</v>
      </c>
      <c r="C91" s="38">
        <f>C39+C71</f>
        <v>47630.9</v>
      </c>
      <c r="D91" s="38">
        <f>D39+D71</f>
        <v>31883.7</v>
      </c>
      <c r="E91" s="38">
        <f t="shared" ref="E91:F91" si="16">E39</f>
        <v>31883.7</v>
      </c>
      <c r="F91" s="38">
        <f t="shared" si="16"/>
        <v>31491.899999999998</v>
      </c>
      <c r="G91" s="38">
        <f>E91-F91</f>
        <v>391.80000000000291</v>
      </c>
      <c r="H91" s="38">
        <f>F91/E91*100</f>
        <v>98.771158930738906</v>
      </c>
    </row>
    <row r="92" spans="1:8" ht="20.100000000000001" customHeight="1">
      <c r="A92" s="55" t="s">
        <v>91</v>
      </c>
      <c r="B92" s="60">
        <v>800</v>
      </c>
      <c r="C92" s="38">
        <f t="shared" ref="C92:F92" si="17">C62+C73</f>
        <v>45959.9</v>
      </c>
      <c r="D92" s="38">
        <f>D62+D73</f>
        <v>33656</v>
      </c>
      <c r="E92" s="38">
        <f t="shared" si="17"/>
        <v>33656</v>
      </c>
      <c r="F92" s="38">
        <f t="shared" si="17"/>
        <v>32137.300000000003</v>
      </c>
      <c r="G92" s="38">
        <f>E92-F92</f>
        <v>1518.6999999999971</v>
      </c>
      <c r="H92" s="38">
        <f>F92/E92*100</f>
        <v>95.487580223437135</v>
      </c>
    </row>
    <row r="93" spans="1:8" ht="19.5" customHeight="1">
      <c r="A93" s="61" t="s">
        <v>35</v>
      </c>
      <c r="B93" s="62">
        <v>850</v>
      </c>
      <c r="C93" s="63">
        <f>C27+C91-C92</f>
        <v>4932.1999999999971</v>
      </c>
      <c r="D93" s="63">
        <f>D27+D91-D92</f>
        <v>3159.9000000000015</v>
      </c>
      <c r="E93" s="63">
        <f>D27+E91-E92</f>
        <v>3159.9000000000015</v>
      </c>
      <c r="F93" s="63">
        <f t="shared" ref="F93" si="18">F27+F91-F92</f>
        <v>4286.7999999999956</v>
      </c>
      <c r="G93" s="63"/>
      <c r="H93" s="63"/>
    </row>
    <row r="94" spans="1:8" ht="19.5" customHeight="1">
      <c r="A94" s="91" t="s">
        <v>92</v>
      </c>
      <c r="B94" s="92"/>
      <c r="C94" s="64" t="s">
        <v>106</v>
      </c>
      <c r="D94" s="64" t="s">
        <v>112</v>
      </c>
      <c r="E94" s="64" t="s">
        <v>112</v>
      </c>
      <c r="F94" s="64" t="s">
        <v>112</v>
      </c>
      <c r="G94" s="64"/>
      <c r="H94" s="64"/>
    </row>
    <row r="95" spans="1:8" ht="19.5" customHeight="1">
      <c r="A95" s="50" t="s">
        <v>93</v>
      </c>
      <c r="B95" s="65">
        <v>900</v>
      </c>
      <c r="C95" s="66">
        <v>157.25</v>
      </c>
      <c r="D95" s="66">
        <v>82</v>
      </c>
      <c r="E95" s="66">
        <v>82</v>
      </c>
      <c r="F95" s="66">
        <v>82</v>
      </c>
      <c r="G95" s="66"/>
      <c r="H95" s="66"/>
    </row>
    <row r="96" spans="1:8" ht="19.5" customHeight="1">
      <c r="A96" s="50" t="s">
        <v>94</v>
      </c>
      <c r="B96" s="65">
        <v>910</v>
      </c>
      <c r="C96" s="41">
        <v>16272.1</v>
      </c>
      <c r="D96" s="41">
        <v>15489.9</v>
      </c>
      <c r="E96" s="41">
        <v>15489.9</v>
      </c>
      <c r="F96" s="41">
        <v>15398.3</v>
      </c>
      <c r="G96" s="54"/>
      <c r="H96" s="54"/>
    </row>
    <row r="97" spans="1:8" ht="19.5" customHeight="1">
      <c r="A97" s="50" t="s">
        <v>95</v>
      </c>
      <c r="B97" s="65">
        <v>920</v>
      </c>
      <c r="C97" s="41"/>
      <c r="D97" s="41"/>
      <c r="E97" s="41"/>
      <c r="F97" s="41"/>
      <c r="G97" s="41"/>
      <c r="H97" s="41"/>
    </row>
    <row r="98" spans="1:8" ht="19.5" customHeight="1">
      <c r="A98" s="50" t="s">
        <v>96</v>
      </c>
      <c r="B98" s="65">
        <v>930</v>
      </c>
      <c r="C98" s="41"/>
      <c r="D98" s="41"/>
      <c r="E98" s="41"/>
      <c r="F98" s="41"/>
      <c r="G98" s="41"/>
      <c r="H98" s="41"/>
    </row>
    <row r="99" spans="1:8" ht="19.5" customHeight="1">
      <c r="A99" s="50" t="s">
        <v>97</v>
      </c>
      <c r="B99" s="65">
        <v>940</v>
      </c>
      <c r="C99" s="41">
        <v>0</v>
      </c>
      <c r="D99" s="41"/>
      <c r="E99" s="41"/>
      <c r="F99" s="41"/>
      <c r="G99" s="41"/>
      <c r="H99" s="41"/>
    </row>
    <row r="100" spans="1:8" ht="19.5" customHeight="1">
      <c r="A100" s="50" t="s">
        <v>98</v>
      </c>
      <c r="B100" s="65">
        <v>950</v>
      </c>
      <c r="C100" s="41"/>
      <c r="D100" s="41"/>
      <c r="E100" s="41"/>
      <c r="F100" s="54"/>
      <c r="G100" s="41"/>
      <c r="H100" s="41"/>
    </row>
    <row r="101" spans="1:8" ht="19.5" customHeight="1">
      <c r="A101" s="67"/>
      <c r="B101" s="68"/>
      <c r="C101" s="69"/>
      <c r="D101" s="69"/>
      <c r="E101" s="69"/>
      <c r="F101" s="69"/>
      <c r="G101" s="69"/>
      <c r="H101" s="69"/>
    </row>
    <row r="102" spans="1:8" s="87" customFormat="1" ht="22.2" customHeight="1">
      <c r="A102" s="84" t="s">
        <v>116</v>
      </c>
      <c r="B102" s="85"/>
      <c r="C102" s="86"/>
      <c r="D102" s="86"/>
      <c r="E102" s="90"/>
      <c r="F102" s="90"/>
      <c r="G102" s="86"/>
      <c r="H102" s="86"/>
    </row>
    <row r="103" spans="1:8" s="87" customFormat="1" ht="19.5" customHeight="1">
      <c r="A103" s="84" t="s">
        <v>117</v>
      </c>
      <c r="B103" s="85"/>
      <c r="C103" s="86"/>
      <c r="D103" s="86"/>
      <c r="E103" s="86"/>
      <c r="F103" s="90" t="s">
        <v>118</v>
      </c>
      <c r="G103" s="90"/>
      <c r="H103" s="86"/>
    </row>
    <row r="104" spans="1:8" ht="9.75" customHeight="1">
      <c r="A104" s="67"/>
      <c r="C104" s="70"/>
      <c r="D104" s="46"/>
      <c r="E104" s="46"/>
      <c r="F104" s="46"/>
      <c r="G104" s="46"/>
      <c r="H104" s="46"/>
    </row>
    <row r="105" spans="1:8">
      <c r="A105" s="67"/>
      <c r="C105" s="70"/>
      <c r="D105" s="46"/>
      <c r="E105" s="46"/>
      <c r="F105" s="46"/>
      <c r="G105" s="46"/>
      <c r="H105" s="46"/>
    </row>
    <row r="106" spans="1:8">
      <c r="A106" s="67"/>
      <c r="C106" s="70"/>
      <c r="D106" s="46"/>
      <c r="E106" s="46"/>
      <c r="F106" s="46"/>
      <c r="G106" s="46"/>
      <c r="H106" s="46"/>
    </row>
    <row r="107" spans="1:8">
      <c r="A107" s="67"/>
      <c r="C107" s="70"/>
      <c r="D107" s="46"/>
      <c r="E107" s="46"/>
      <c r="F107" s="46"/>
      <c r="G107" s="46"/>
      <c r="H107" s="46"/>
    </row>
    <row r="108" spans="1:8">
      <c r="A108" s="67"/>
      <c r="C108" s="70"/>
      <c r="D108" s="46"/>
      <c r="E108" s="46"/>
      <c r="F108" s="46"/>
      <c r="G108" s="46"/>
      <c r="H108" s="46"/>
    </row>
    <row r="109" spans="1:8">
      <c r="A109" s="67"/>
      <c r="C109" s="70"/>
      <c r="D109" s="46"/>
      <c r="E109" s="46"/>
      <c r="F109" s="46"/>
      <c r="G109" s="46"/>
      <c r="H109" s="46"/>
    </row>
    <row r="110" spans="1:8">
      <c r="A110" s="67"/>
      <c r="C110" s="70"/>
      <c r="D110" s="46"/>
      <c r="E110" s="46"/>
      <c r="F110" s="46"/>
      <c r="G110" s="46"/>
      <c r="H110" s="46"/>
    </row>
    <row r="111" spans="1:8">
      <c r="A111" s="67"/>
      <c r="C111" s="70"/>
      <c r="D111" s="46"/>
      <c r="E111" s="46"/>
      <c r="F111" s="46"/>
      <c r="G111" s="46"/>
      <c r="H111" s="46"/>
    </row>
    <row r="112" spans="1:8">
      <c r="A112" s="67"/>
      <c r="C112" s="70"/>
      <c r="D112" s="46"/>
      <c r="E112" s="46"/>
      <c r="F112" s="46"/>
      <c r="G112" s="46"/>
      <c r="H112" s="46"/>
    </row>
    <row r="113" spans="1:8">
      <c r="A113" s="67"/>
      <c r="C113" s="70"/>
      <c r="D113" s="46"/>
      <c r="E113" s="46"/>
      <c r="F113" s="46"/>
      <c r="G113" s="46"/>
      <c r="H113" s="46"/>
    </row>
    <row r="114" spans="1:8">
      <c r="A114" s="67"/>
      <c r="C114" s="70"/>
      <c r="D114" s="46"/>
      <c r="E114" s="46"/>
      <c r="F114" s="46"/>
      <c r="G114" s="46"/>
      <c r="H114" s="46"/>
    </row>
    <row r="115" spans="1:8">
      <c r="A115" s="67"/>
      <c r="C115" s="70"/>
      <c r="D115" s="46"/>
      <c r="E115" s="46"/>
      <c r="F115" s="46"/>
      <c r="G115" s="46"/>
      <c r="H115" s="46"/>
    </row>
    <row r="116" spans="1:8">
      <c r="A116" s="67"/>
      <c r="C116" s="70"/>
      <c r="D116" s="46"/>
      <c r="E116" s="46"/>
      <c r="F116" s="46"/>
      <c r="G116" s="46"/>
      <c r="H116" s="46"/>
    </row>
    <row r="117" spans="1:8">
      <c r="A117" s="67"/>
      <c r="C117" s="70"/>
      <c r="D117" s="46"/>
      <c r="E117" s="46"/>
      <c r="F117" s="46"/>
      <c r="G117" s="46"/>
      <c r="H117" s="46"/>
    </row>
    <row r="118" spans="1:8">
      <c r="A118" s="67"/>
      <c r="C118" s="70"/>
      <c r="D118" s="46"/>
      <c r="E118" s="46"/>
      <c r="F118" s="46"/>
      <c r="G118" s="46"/>
      <c r="H118" s="46"/>
    </row>
    <row r="119" spans="1:8">
      <c r="A119" s="67"/>
      <c r="C119" s="70"/>
      <c r="D119" s="46"/>
      <c r="E119" s="46"/>
      <c r="F119" s="46"/>
      <c r="G119" s="46"/>
      <c r="H119" s="46"/>
    </row>
    <row r="120" spans="1:8">
      <c r="A120" s="67"/>
      <c r="C120" s="70"/>
      <c r="D120" s="46"/>
      <c r="E120" s="46"/>
      <c r="F120" s="46"/>
      <c r="G120" s="46"/>
      <c r="H120" s="46"/>
    </row>
    <row r="121" spans="1:8">
      <c r="A121" s="67"/>
      <c r="C121" s="70"/>
      <c r="D121" s="46"/>
      <c r="E121" s="46"/>
      <c r="F121" s="46"/>
      <c r="G121" s="46"/>
      <c r="H121" s="46"/>
    </row>
    <row r="122" spans="1:8">
      <c r="A122" s="67"/>
      <c r="C122" s="70"/>
      <c r="D122" s="46"/>
      <c r="E122" s="46"/>
      <c r="F122" s="46"/>
      <c r="G122" s="46"/>
      <c r="H122" s="46"/>
    </row>
    <row r="123" spans="1:8">
      <c r="A123" s="67"/>
      <c r="C123" s="70"/>
      <c r="D123" s="46"/>
      <c r="E123" s="46"/>
      <c r="F123" s="46"/>
      <c r="G123" s="46"/>
      <c r="H123" s="46"/>
    </row>
    <row r="124" spans="1:8">
      <c r="A124" s="67"/>
      <c r="C124" s="70"/>
      <c r="D124" s="46"/>
      <c r="E124" s="46"/>
      <c r="F124" s="46"/>
      <c r="G124" s="46"/>
      <c r="H124" s="46"/>
    </row>
    <row r="125" spans="1:8">
      <c r="A125" s="67"/>
      <c r="C125" s="70"/>
      <c r="D125" s="46"/>
      <c r="E125" s="46"/>
      <c r="F125" s="46"/>
      <c r="G125" s="46"/>
      <c r="H125" s="46"/>
    </row>
    <row r="126" spans="1:8">
      <c r="A126" s="67"/>
      <c r="C126" s="70"/>
      <c r="D126" s="46"/>
      <c r="E126" s="46"/>
      <c r="F126" s="46"/>
      <c r="G126" s="46"/>
      <c r="H126" s="46"/>
    </row>
    <row r="127" spans="1:8">
      <c r="A127" s="67"/>
      <c r="C127" s="70"/>
      <c r="D127" s="46"/>
      <c r="E127" s="46"/>
      <c r="F127" s="46"/>
      <c r="G127" s="46"/>
      <c r="H127" s="46"/>
    </row>
    <row r="128" spans="1:8">
      <c r="A128" s="67"/>
      <c r="C128" s="70"/>
      <c r="D128" s="46"/>
      <c r="E128" s="46"/>
      <c r="F128" s="46"/>
      <c r="G128" s="46"/>
      <c r="H128" s="46"/>
    </row>
    <row r="129" spans="1:8">
      <c r="A129" s="67"/>
      <c r="C129" s="70"/>
      <c r="D129" s="46"/>
      <c r="E129" s="46"/>
      <c r="F129" s="46"/>
      <c r="G129" s="46"/>
      <c r="H129" s="46"/>
    </row>
    <row r="130" spans="1:8">
      <c r="A130" s="67"/>
      <c r="C130" s="70"/>
      <c r="D130" s="46"/>
      <c r="E130" s="46"/>
      <c r="F130" s="46"/>
      <c r="G130" s="46"/>
      <c r="H130" s="46"/>
    </row>
    <row r="131" spans="1:8">
      <c r="A131" s="67"/>
      <c r="C131" s="70"/>
      <c r="D131" s="46"/>
      <c r="E131" s="46"/>
      <c r="F131" s="46"/>
      <c r="G131" s="46"/>
      <c r="H131" s="46"/>
    </row>
    <row r="132" spans="1:8">
      <c r="A132" s="67"/>
      <c r="C132" s="70"/>
      <c r="D132" s="46"/>
      <c r="E132" s="46"/>
      <c r="F132" s="46"/>
      <c r="G132" s="46"/>
      <c r="H132" s="46"/>
    </row>
    <row r="133" spans="1:8">
      <c r="A133" s="67"/>
      <c r="C133" s="70"/>
      <c r="D133" s="46"/>
      <c r="E133" s="46"/>
      <c r="F133" s="46"/>
      <c r="G133" s="46"/>
      <c r="H133" s="46"/>
    </row>
    <row r="134" spans="1:8">
      <c r="A134" s="67"/>
      <c r="C134" s="70"/>
      <c r="D134" s="46"/>
      <c r="E134" s="46"/>
      <c r="F134" s="46"/>
      <c r="G134" s="46"/>
      <c r="H134" s="46"/>
    </row>
    <row r="135" spans="1:8">
      <c r="A135" s="67"/>
      <c r="C135" s="70"/>
      <c r="D135" s="46"/>
      <c r="E135" s="46"/>
      <c r="F135" s="46"/>
      <c r="G135" s="46"/>
      <c r="H135" s="46"/>
    </row>
    <row r="136" spans="1:8">
      <c r="A136" s="67"/>
      <c r="C136" s="70"/>
      <c r="D136" s="46"/>
      <c r="E136" s="46"/>
      <c r="F136" s="46"/>
      <c r="G136" s="46"/>
      <c r="H136" s="46"/>
    </row>
    <row r="137" spans="1:8">
      <c r="A137" s="67"/>
      <c r="C137" s="70"/>
      <c r="D137" s="46"/>
      <c r="E137" s="46"/>
      <c r="F137" s="46"/>
      <c r="G137" s="46"/>
      <c r="H137" s="46"/>
    </row>
    <row r="138" spans="1:8">
      <c r="A138" s="67"/>
      <c r="C138" s="70"/>
      <c r="D138" s="46"/>
      <c r="E138" s="46"/>
      <c r="F138" s="46"/>
      <c r="G138" s="46"/>
      <c r="H138" s="46"/>
    </row>
    <row r="139" spans="1:8">
      <c r="A139" s="67"/>
      <c r="C139" s="70"/>
      <c r="D139" s="46"/>
      <c r="E139" s="46"/>
      <c r="F139" s="46"/>
      <c r="G139" s="46"/>
      <c r="H139" s="46"/>
    </row>
    <row r="140" spans="1:8">
      <c r="A140" s="67"/>
      <c r="C140" s="70"/>
      <c r="D140" s="46"/>
      <c r="E140" s="46"/>
      <c r="F140" s="46"/>
      <c r="G140" s="46"/>
      <c r="H140" s="46"/>
    </row>
    <row r="141" spans="1:8">
      <c r="A141" s="67"/>
      <c r="C141" s="70"/>
      <c r="D141" s="46"/>
      <c r="E141" s="46"/>
      <c r="F141" s="46"/>
      <c r="G141" s="46"/>
      <c r="H141" s="46"/>
    </row>
    <row r="142" spans="1:8">
      <c r="A142" s="67"/>
      <c r="C142" s="70"/>
      <c r="D142" s="46"/>
      <c r="E142" s="46"/>
      <c r="F142" s="46"/>
      <c r="G142" s="46"/>
      <c r="H142" s="46"/>
    </row>
    <row r="143" spans="1:8">
      <c r="A143" s="67"/>
      <c r="C143" s="70"/>
      <c r="D143" s="46"/>
      <c r="E143" s="46"/>
      <c r="F143" s="46"/>
      <c r="G143" s="46"/>
      <c r="H143" s="46"/>
    </row>
    <row r="144" spans="1:8">
      <c r="A144" s="67"/>
      <c r="C144" s="70"/>
      <c r="D144" s="46"/>
      <c r="E144" s="46"/>
      <c r="F144" s="46"/>
      <c r="G144" s="46"/>
      <c r="H144" s="46"/>
    </row>
    <row r="145" spans="1:8">
      <c r="A145" s="71"/>
    </row>
    <row r="146" spans="1:8">
      <c r="A146" s="71"/>
    </row>
    <row r="147" spans="1:8">
      <c r="A147" s="71"/>
    </row>
    <row r="148" spans="1:8">
      <c r="A148" s="71"/>
    </row>
    <row r="149" spans="1:8">
      <c r="A149" s="71"/>
    </row>
    <row r="150" spans="1:8">
      <c r="A150" s="71"/>
    </row>
    <row r="151" spans="1:8">
      <c r="A151" s="71"/>
    </row>
    <row r="152" spans="1:8">
      <c r="A152" s="71"/>
    </row>
    <row r="153" spans="1:8">
      <c r="A153" s="71"/>
    </row>
    <row r="154" spans="1:8">
      <c r="A154" s="71"/>
    </row>
    <row r="155" spans="1:8">
      <c r="A155" s="71"/>
    </row>
    <row r="156" spans="1:8" s="5" customFormat="1">
      <c r="A156" s="71"/>
      <c r="D156" s="1"/>
      <c r="E156" s="1"/>
      <c r="F156" s="1"/>
      <c r="G156" s="1"/>
      <c r="H156" s="1"/>
    </row>
    <row r="157" spans="1:8" s="5" customFormat="1">
      <c r="A157" s="71"/>
      <c r="D157" s="1"/>
      <c r="E157" s="1"/>
      <c r="F157" s="1"/>
      <c r="G157" s="1"/>
      <c r="H157" s="1"/>
    </row>
    <row r="158" spans="1:8" s="5" customFormat="1">
      <c r="A158" s="71"/>
      <c r="D158" s="1"/>
      <c r="E158" s="1"/>
      <c r="F158" s="1"/>
      <c r="G158" s="1"/>
      <c r="H158" s="1"/>
    </row>
    <row r="159" spans="1:8" s="5" customFormat="1">
      <c r="A159" s="71"/>
      <c r="D159" s="1"/>
      <c r="E159" s="1"/>
      <c r="F159" s="1"/>
      <c r="G159" s="1"/>
      <c r="H159" s="1"/>
    </row>
    <row r="160" spans="1:8" s="5" customFormat="1">
      <c r="A160" s="71"/>
      <c r="D160" s="1"/>
      <c r="E160" s="1"/>
      <c r="F160" s="1"/>
      <c r="G160" s="1"/>
      <c r="H160" s="1"/>
    </row>
    <row r="161" spans="1:8" s="5" customFormat="1">
      <c r="A161" s="71"/>
      <c r="D161" s="1"/>
      <c r="E161" s="1"/>
      <c r="F161" s="1"/>
      <c r="G161" s="1"/>
      <c r="H161" s="1"/>
    </row>
    <row r="162" spans="1:8" s="5" customFormat="1">
      <c r="A162" s="71"/>
      <c r="D162" s="1"/>
      <c r="E162" s="1"/>
      <c r="F162" s="1"/>
      <c r="G162" s="1"/>
      <c r="H162" s="1"/>
    </row>
    <row r="163" spans="1:8" s="5" customFormat="1">
      <c r="A163" s="71"/>
      <c r="D163" s="1"/>
      <c r="E163" s="1"/>
      <c r="F163" s="1"/>
      <c r="G163" s="1"/>
      <c r="H163" s="1"/>
    </row>
    <row r="164" spans="1:8" s="5" customFormat="1">
      <c r="A164" s="71"/>
      <c r="D164" s="1"/>
      <c r="E164" s="1"/>
      <c r="F164" s="1"/>
      <c r="G164" s="1"/>
      <c r="H164" s="1"/>
    </row>
    <row r="165" spans="1:8" s="5" customFormat="1">
      <c r="A165" s="71"/>
      <c r="D165" s="1"/>
      <c r="E165" s="1"/>
      <c r="F165" s="1"/>
      <c r="G165" s="1"/>
      <c r="H165" s="1"/>
    </row>
    <row r="166" spans="1:8" s="5" customFormat="1">
      <c r="A166" s="71"/>
      <c r="D166" s="1"/>
      <c r="E166" s="1"/>
      <c r="F166" s="1"/>
      <c r="G166" s="1"/>
      <c r="H166" s="1"/>
    </row>
    <row r="167" spans="1:8" s="5" customFormat="1">
      <c r="A167" s="71"/>
      <c r="D167" s="1"/>
      <c r="E167" s="1"/>
      <c r="F167" s="1"/>
      <c r="G167" s="1"/>
      <c r="H167" s="1"/>
    </row>
    <row r="168" spans="1:8" s="5" customFormat="1">
      <c r="A168" s="71"/>
      <c r="D168" s="1"/>
      <c r="E168" s="1"/>
      <c r="F168" s="1"/>
      <c r="G168" s="1"/>
      <c r="H168" s="1"/>
    </row>
    <row r="169" spans="1:8" s="5" customFormat="1">
      <c r="A169" s="71"/>
      <c r="D169" s="1"/>
      <c r="E169" s="1"/>
      <c r="F169" s="1"/>
      <c r="G169" s="1"/>
      <c r="H169" s="1"/>
    </row>
    <row r="170" spans="1:8" s="5" customFormat="1">
      <c r="A170" s="71"/>
      <c r="D170" s="1"/>
      <c r="E170" s="1"/>
      <c r="F170" s="1"/>
      <c r="G170" s="1"/>
      <c r="H170" s="1"/>
    </row>
    <row r="171" spans="1:8" s="5" customFormat="1">
      <c r="A171" s="71"/>
      <c r="D171" s="1"/>
      <c r="E171" s="1"/>
      <c r="F171" s="1"/>
      <c r="G171" s="1"/>
      <c r="H171" s="1"/>
    </row>
    <row r="172" spans="1:8" s="5" customFormat="1">
      <c r="A172" s="71"/>
      <c r="D172" s="1"/>
      <c r="E172" s="1"/>
      <c r="F172" s="1"/>
      <c r="G172" s="1"/>
      <c r="H172" s="1"/>
    </row>
    <row r="173" spans="1:8" s="5" customFormat="1">
      <c r="A173" s="71"/>
      <c r="D173" s="1"/>
      <c r="E173" s="1"/>
      <c r="F173" s="1"/>
      <c r="G173" s="1"/>
      <c r="H173" s="1"/>
    </row>
    <row r="174" spans="1:8" s="5" customFormat="1">
      <c r="A174" s="71"/>
      <c r="D174" s="1"/>
      <c r="E174" s="1"/>
      <c r="F174" s="1"/>
      <c r="G174" s="1"/>
      <c r="H174" s="1"/>
    </row>
    <row r="175" spans="1:8" s="5" customFormat="1">
      <c r="A175" s="71"/>
      <c r="D175" s="1"/>
      <c r="E175" s="1"/>
      <c r="F175" s="1"/>
      <c r="G175" s="1"/>
      <c r="H175" s="1"/>
    </row>
    <row r="176" spans="1:8" s="5" customFormat="1">
      <c r="A176" s="71"/>
      <c r="D176" s="1"/>
      <c r="E176" s="1"/>
      <c r="F176" s="1"/>
      <c r="G176" s="1"/>
      <c r="H176" s="1"/>
    </row>
    <row r="177" spans="1:8" s="5" customFormat="1">
      <c r="A177" s="71"/>
      <c r="D177" s="1"/>
      <c r="E177" s="1"/>
      <c r="F177" s="1"/>
      <c r="G177" s="1"/>
      <c r="H177" s="1"/>
    </row>
    <row r="178" spans="1:8" s="5" customFormat="1">
      <c r="A178" s="71"/>
      <c r="D178" s="1"/>
      <c r="E178" s="1"/>
      <c r="F178" s="1"/>
      <c r="G178" s="1"/>
      <c r="H178" s="1"/>
    </row>
    <row r="179" spans="1:8" s="5" customFormat="1">
      <c r="A179" s="71"/>
      <c r="D179" s="1"/>
      <c r="E179" s="1"/>
      <c r="F179" s="1"/>
      <c r="G179" s="1"/>
      <c r="H179" s="1"/>
    </row>
    <row r="180" spans="1:8" s="5" customFormat="1">
      <c r="A180" s="71"/>
      <c r="D180" s="1"/>
      <c r="E180" s="1"/>
      <c r="F180" s="1"/>
      <c r="G180" s="1"/>
      <c r="H180" s="1"/>
    </row>
    <row r="181" spans="1:8" s="5" customFormat="1">
      <c r="A181" s="71"/>
      <c r="D181" s="1"/>
      <c r="E181" s="1"/>
      <c r="F181" s="1"/>
      <c r="G181" s="1"/>
      <c r="H181" s="1"/>
    </row>
    <row r="182" spans="1:8" s="5" customFormat="1">
      <c r="A182" s="71"/>
      <c r="D182" s="1"/>
      <c r="E182" s="1"/>
      <c r="F182" s="1"/>
      <c r="G182" s="1"/>
      <c r="H182" s="1"/>
    </row>
    <row r="183" spans="1:8" s="5" customFormat="1">
      <c r="A183" s="71"/>
      <c r="D183" s="1"/>
      <c r="E183" s="1"/>
      <c r="F183" s="1"/>
      <c r="G183" s="1"/>
      <c r="H183" s="1"/>
    </row>
    <row r="184" spans="1:8" s="5" customFormat="1">
      <c r="A184" s="71"/>
      <c r="D184" s="1"/>
      <c r="E184" s="1"/>
      <c r="F184" s="1"/>
      <c r="G184" s="1"/>
      <c r="H184" s="1"/>
    </row>
    <row r="185" spans="1:8" s="5" customFormat="1">
      <c r="A185" s="71"/>
      <c r="D185" s="1"/>
      <c r="E185" s="1"/>
      <c r="F185" s="1"/>
      <c r="G185" s="1"/>
      <c r="H185" s="1"/>
    </row>
    <row r="186" spans="1:8" s="5" customFormat="1">
      <c r="A186" s="71"/>
      <c r="D186" s="1"/>
      <c r="E186" s="1"/>
      <c r="F186" s="1"/>
      <c r="G186" s="1"/>
      <c r="H186" s="1"/>
    </row>
    <row r="187" spans="1:8" s="5" customFormat="1">
      <c r="A187" s="71"/>
      <c r="D187" s="1"/>
      <c r="E187" s="1"/>
      <c r="F187" s="1"/>
      <c r="G187" s="1"/>
      <c r="H187" s="1"/>
    </row>
    <row r="188" spans="1:8" s="5" customFormat="1">
      <c r="A188" s="71"/>
      <c r="D188" s="1"/>
      <c r="E188" s="1"/>
      <c r="F188" s="1"/>
      <c r="G188" s="1"/>
      <c r="H188" s="1"/>
    </row>
    <row r="189" spans="1:8" s="5" customFormat="1">
      <c r="A189" s="71"/>
      <c r="D189" s="1"/>
      <c r="E189" s="1"/>
      <c r="F189" s="1"/>
      <c r="G189" s="1"/>
      <c r="H189" s="1"/>
    </row>
    <row r="190" spans="1:8" s="5" customFormat="1">
      <c r="A190" s="71"/>
      <c r="D190" s="1"/>
      <c r="E190" s="1"/>
      <c r="F190" s="1"/>
      <c r="G190" s="1"/>
      <c r="H190" s="1"/>
    </row>
    <row r="191" spans="1:8" s="5" customFormat="1">
      <c r="A191" s="71"/>
      <c r="D191" s="1"/>
      <c r="E191" s="1"/>
      <c r="F191" s="1"/>
      <c r="G191" s="1"/>
      <c r="H191" s="1"/>
    </row>
    <row r="192" spans="1:8" s="5" customFormat="1">
      <c r="A192" s="71"/>
      <c r="D192" s="1"/>
      <c r="E192" s="1"/>
      <c r="F192" s="1"/>
      <c r="G192" s="1"/>
      <c r="H192" s="1"/>
    </row>
    <row r="193" spans="1:8" s="5" customFormat="1">
      <c r="A193" s="71"/>
      <c r="D193" s="1"/>
      <c r="E193" s="1"/>
      <c r="F193" s="1"/>
      <c r="G193" s="1"/>
      <c r="H193" s="1"/>
    </row>
    <row r="194" spans="1:8" s="5" customFormat="1">
      <c r="A194" s="71"/>
      <c r="D194" s="1"/>
      <c r="E194" s="1"/>
      <c r="F194" s="1"/>
      <c r="G194" s="1"/>
      <c r="H194" s="1"/>
    </row>
    <row r="195" spans="1:8" s="5" customFormat="1">
      <c r="A195" s="71"/>
      <c r="D195" s="1"/>
      <c r="E195" s="1"/>
      <c r="F195" s="1"/>
      <c r="G195" s="1"/>
      <c r="H195" s="1"/>
    </row>
    <row r="196" spans="1:8" s="5" customFormat="1">
      <c r="A196" s="71"/>
      <c r="D196" s="1"/>
      <c r="E196" s="1"/>
      <c r="F196" s="1"/>
      <c r="G196" s="1"/>
      <c r="H196" s="1"/>
    </row>
    <row r="197" spans="1:8" s="5" customFormat="1">
      <c r="A197" s="71"/>
      <c r="D197" s="1"/>
      <c r="E197" s="1"/>
      <c r="F197" s="1"/>
      <c r="G197" s="1"/>
      <c r="H197" s="1"/>
    </row>
    <row r="198" spans="1:8" s="5" customFormat="1">
      <c r="A198" s="71"/>
      <c r="D198" s="1"/>
      <c r="E198" s="1"/>
      <c r="F198" s="1"/>
      <c r="G198" s="1"/>
      <c r="H198" s="1"/>
    </row>
    <row r="199" spans="1:8" s="5" customFormat="1">
      <c r="A199" s="71"/>
      <c r="D199" s="1"/>
      <c r="E199" s="1"/>
      <c r="F199" s="1"/>
      <c r="G199" s="1"/>
      <c r="H199" s="1"/>
    </row>
    <row r="200" spans="1:8" s="5" customFormat="1">
      <c r="A200" s="71"/>
      <c r="D200" s="1"/>
      <c r="E200" s="1"/>
      <c r="F200" s="1"/>
      <c r="G200" s="1"/>
      <c r="H200" s="1"/>
    </row>
    <row r="201" spans="1:8" s="5" customFormat="1">
      <c r="A201" s="71"/>
      <c r="D201" s="1"/>
      <c r="E201" s="1"/>
      <c r="F201" s="1"/>
      <c r="G201" s="1"/>
      <c r="H201" s="1"/>
    </row>
    <row r="202" spans="1:8" s="5" customFormat="1">
      <c r="A202" s="71"/>
      <c r="D202" s="1"/>
      <c r="E202" s="1"/>
      <c r="F202" s="1"/>
      <c r="G202" s="1"/>
      <c r="H202" s="1"/>
    </row>
    <row r="203" spans="1:8" s="5" customFormat="1">
      <c r="A203" s="71"/>
      <c r="D203" s="1"/>
      <c r="E203" s="1"/>
      <c r="F203" s="1"/>
      <c r="G203" s="1"/>
      <c r="H203" s="1"/>
    </row>
    <row r="204" spans="1:8" s="5" customFormat="1">
      <c r="A204" s="71"/>
      <c r="D204" s="1"/>
      <c r="E204" s="1"/>
      <c r="F204" s="1"/>
      <c r="G204" s="1"/>
      <c r="H204" s="1"/>
    </row>
    <row r="205" spans="1:8" s="5" customFormat="1">
      <c r="A205" s="71"/>
      <c r="D205" s="1"/>
      <c r="E205" s="1"/>
      <c r="F205" s="1"/>
      <c r="G205" s="1"/>
      <c r="H205" s="1"/>
    </row>
    <row r="206" spans="1:8" s="5" customFormat="1">
      <c r="A206" s="71"/>
      <c r="D206" s="1"/>
      <c r="E206" s="1"/>
      <c r="F206" s="1"/>
      <c r="G206" s="1"/>
      <c r="H206" s="1"/>
    </row>
    <row r="207" spans="1:8" s="5" customFormat="1">
      <c r="A207" s="71"/>
      <c r="D207" s="1"/>
      <c r="E207" s="1"/>
      <c r="F207" s="1"/>
      <c r="G207" s="1"/>
      <c r="H207" s="1"/>
    </row>
    <row r="208" spans="1:8" s="5" customFormat="1">
      <c r="A208" s="71"/>
      <c r="D208" s="1"/>
      <c r="E208" s="1"/>
      <c r="F208" s="1"/>
      <c r="G208" s="1"/>
      <c r="H208" s="1"/>
    </row>
    <row r="209" spans="1:8" s="5" customFormat="1">
      <c r="A209" s="71"/>
      <c r="D209" s="1"/>
      <c r="E209" s="1"/>
      <c r="F209" s="1"/>
      <c r="G209" s="1"/>
      <c r="H209" s="1"/>
    </row>
    <row r="210" spans="1:8" s="5" customFormat="1">
      <c r="A210" s="71"/>
      <c r="D210" s="1"/>
      <c r="E210" s="1"/>
      <c r="F210" s="1"/>
      <c r="G210" s="1"/>
      <c r="H210" s="1"/>
    </row>
    <row r="211" spans="1:8" s="5" customFormat="1">
      <c r="A211" s="71"/>
      <c r="D211" s="1"/>
      <c r="E211" s="1"/>
      <c r="F211" s="1"/>
      <c r="G211" s="1"/>
      <c r="H211" s="1"/>
    </row>
    <row r="212" spans="1:8" s="5" customFormat="1">
      <c r="A212" s="71"/>
      <c r="D212" s="1"/>
      <c r="E212" s="1"/>
      <c r="F212" s="1"/>
      <c r="G212" s="1"/>
      <c r="H212" s="1"/>
    </row>
    <row r="213" spans="1:8" s="5" customFormat="1">
      <c r="A213" s="71"/>
      <c r="D213" s="1"/>
      <c r="E213" s="1"/>
      <c r="F213" s="1"/>
      <c r="G213" s="1"/>
      <c r="H213" s="1"/>
    </row>
    <row r="214" spans="1:8" s="5" customFormat="1">
      <c r="A214" s="71"/>
      <c r="D214" s="1"/>
      <c r="E214" s="1"/>
      <c r="F214" s="1"/>
      <c r="G214" s="1"/>
      <c r="H214" s="1"/>
    </row>
    <row r="215" spans="1:8" s="5" customFormat="1">
      <c r="A215" s="71"/>
      <c r="D215" s="1"/>
      <c r="E215" s="1"/>
      <c r="F215" s="1"/>
      <c r="G215" s="1"/>
      <c r="H215" s="1"/>
    </row>
    <row r="216" spans="1:8" s="5" customFormat="1">
      <c r="A216" s="71"/>
      <c r="D216" s="1"/>
      <c r="E216" s="1"/>
      <c r="F216" s="1"/>
      <c r="G216" s="1"/>
      <c r="H216" s="1"/>
    </row>
    <row r="217" spans="1:8" s="5" customFormat="1">
      <c r="A217" s="71"/>
      <c r="D217" s="1"/>
      <c r="E217" s="1"/>
      <c r="F217" s="1"/>
      <c r="G217" s="1"/>
      <c r="H217" s="1"/>
    </row>
    <row r="218" spans="1:8" s="5" customFormat="1">
      <c r="A218" s="71"/>
      <c r="D218" s="1"/>
      <c r="E218" s="1"/>
      <c r="F218" s="1"/>
      <c r="G218" s="1"/>
      <c r="H218" s="1"/>
    </row>
    <row r="219" spans="1:8" s="5" customFormat="1">
      <c r="A219" s="71"/>
      <c r="D219" s="1"/>
      <c r="E219" s="1"/>
      <c r="F219" s="1"/>
      <c r="G219" s="1"/>
      <c r="H219" s="1"/>
    </row>
    <row r="220" spans="1:8" s="5" customFormat="1">
      <c r="A220" s="71"/>
      <c r="D220" s="1"/>
      <c r="E220" s="1"/>
      <c r="F220" s="1"/>
      <c r="G220" s="1"/>
      <c r="H220" s="1"/>
    </row>
    <row r="221" spans="1:8" s="5" customFormat="1">
      <c r="A221" s="71"/>
      <c r="D221" s="1"/>
      <c r="E221" s="1"/>
      <c r="F221" s="1"/>
      <c r="G221" s="1"/>
      <c r="H221" s="1"/>
    </row>
    <row r="222" spans="1:8" s="5" customFormat="1">
      <c r="A222" s="71"/>
      <c r="D222" s="1"/>
      <c r="E222" s="1"/>
      <c r="F222" s="1"/>
      <c r="G222" s="1"/>
      <c r="H222" s="1"/>
    </row>
    <row r="223" spans="1:8" s="5" customFormat="1">
      <c r="A223" s="71"/>
      <c r="D223" s="1"/>
      <c r="E223" s="1"/>
      <c r="F223" s="1"/>
      <c r="G223" s="1"/>
      <c r="H223" s="1"/>
    </row>
    <row r="224" spans="1:8" s="5" customFormat="1">
      <c r="A224" s="71"/>
      <c r="D224" s="1"/>
      <c r="E224" s="1"/>
      <c r="F224" s="1"/>
      <c r="G224" s="1"/>
      <c r="H224" s="1"/>
    </row>
    <row r="225" spans="1:8" s="5" customFormat="1">
      <c r="A225" s="71"/>
      <c r="D225" s="1"/>
      <c r="E225" s="1"/>
      <c r="F225" s="1"/>
      <c r="G225" s="1"/>
      <c r="H225" s="1"/>
    </row>
    <row r="226" spans="1:8" s="5" customFormat="1">
      <c r="A226" s="71"/>
      <c r="D226" s="1"/>
      <c r="E226" s="1"/>
      <c r="F226" s="1"/>
      <c r="G226" s="1"/>
      <c r="H226" s="1"/>
    </row>
    <row r="227" spans="1:8" s="5" customFormat="1">
      <c r="A227" s="71"/>
      <c r="D227" s="1"/>
      <c r="E227" s="1"/>
      <c r="F227" s="1"/>
      <c r="G227" s="1"/>
      <c r="H227" s="1"/>
    </row>
    <row r="228" spans="1:8" s="5" customFormat="1">
      <c r="A228" s="71"/>
      <c r="D228" s="1"/>
      <c r="E228" s="1"/>
      <c r="F228" s="1"/>
      <c r="G228" s="1"/>
      <c r="H228" s="1"/>
    </row>
    <row r="229" spans="1:8" s="5" customFormat="1">
      <c r="A229" s="71"/>
      <c r="D229" s="1"/>
      <c r="E229" s="1"/>
      <c r="F229" s="1"/>
      <c r="G229" s="1"/>
      <c r="H229" s="1"/>
    </row>
    <row r="230" spans="1:8" s="5" customFormat="1">
      <c r="A230" s="71"/>
      <c r="D230" s="1"/>
      <c r="E230" s="1"/>
      <c r="F230" s="1"/>
      <c r="G230" s="1"/>
      <c r="H230" s="1"/>
    </row>
    <row r="231" spans="1:8" s="5" customFormat="1">
      <c r="A231" s="71"/>
      <c r="D231" s="1"/>
      <c r="E231" s="1"/>
      <c r="F231" s="1"/>
      <c r="G231" s="1"/>
      <c r="H231" s="1"/>
    </row>
    <row r="232" spans="1:8" s="5" customFormat="1">
      <c r="A232" s="71"/>
      <c r="D232" s="1"/>
      <c r="E232" s="1"/>
      <c r="F232" s="1"/>
      <c r="G232" s="1"/>
      <c r="H232" s="1"/>
    </row>
    <row r="233" spans="1:8" s="5" customFormat="1">
      <c r="A233" s="71"/>
      <c r="D233" s="1"/>
      <c r="E233" s="1"/>
      <c r="F233" s="1"/>
      <c r="G233" s="1"/>
      <c r="H233" s="1"/>
    </row>
    <row r="234" spans="1:8" s="5" customFormat="1">
      <c r="A234" s="71"/>
      <c r="D234" s="1"/>
      <c r="E234" s="1"/>
      <c r="F234" s="1"/>
      <c r="G234" s="1"/>
      <c r="H234" s="1"/>
    </row>
    <row r="235" spans="1:8" s="5" customFormat="1">
      <c r="A235" s="71"/>
      <c r="D235" s="1"/>
      <c r="E235" s="1"/>
      <c r="F235" s="1"/>
      <c r="G235" s="1"/>
      <c r="H235" s="1"/>
    </row>
    <row r="236" spans="1:8" s="5" customFormat="1">
      <c r="A236" s="71"/>
      <c r="D236" s="1"/>
      <c r="E236" s="1"/>
      <c r="F236" s="1"/>
      <c r="G236" s="1"/>
      <c r="H236" s="1"/>
    </row>
    <row r="237" spans="1:8" s="5" customFormat="1">
      <c r="A237" s="71"/>
      <c r="D237" s="1"/>
      <c r="E237" s="1"/>
      <c r="F237" s="1"/>
      <c r="G237" s="1"/>
      <c r="H237" s="1"/>
    </row>
    <row r="238" spans="1:8" s="5" customFormat="1">
      <c r="A238" s="71"/>
      <c r="D238" s="1"/>
      <c r="E238" s="1"/>
      <c r="F238" s="1"/>
      <c r="G238" s="1"/>
      <c r="H238" s="1"/>
    </row>
    <row r="239" spans="1:8" s="5" customFormat="1">
      <c r="A239" s="71"/>
      <c r="D239" s="1"/>
      <c r="E239" s="1"/>
      <c r="F239" s="1"/>
      <c r="G239" s="1"/>
      <c r="H239" s="1"/>
    </row>
    <row r="240" spans="1:8" s="5" customFormat="1">
      <c r="A240" s="71"/>
      <c r="D240" s="1"/>
      <c r="E240" s="1"/>
      <c r="F240" s="1"/>
      <c r="G240" s="1"/>
      <c r="H240" s="1"/>
    </row>
    <row r="241" spans="1:8" s="5" customFormat="1">
      <c r="A241" s="71"/>
      <c r="D241" s="1"/>
      <c r="E241" s="1"/>
      <c r="F241" s="1"/>
      <c r="G241" s="1"/>
      <c r="H241" s="1"/>
    </row>
    <row r="242" spans="1:8" s="5" customFormat="1">
      <c r="A242" s="71"/>
      <c r="D242" s="1"/>
      <c r="E242" s="1"/>
      <c r="F242" s="1"/>
      <c r="G242" s="1"/>
      <c r="H242" s="1"/>
    </row>
    <row r="243" spans="1:8" s="5" customFormat="1">
      <c r="A243" s="71"/>
      <c r="D243" s="1"/>
      <c r="E243" s="1"/>
      <c r="F243" s="1"/>
      <c r="G243" s="1"/>
      <c r="H243" s="1"/>
    </row>
    <row r="244" spans="1:8" s="5" customFormat="1">
      <c r="A244" s="71"/>
      <c r="D244" s="1"/>
      <c r="E244" s="1"/>
      <c r="F244" s="1"/>
      <c r="G244" s="1"/>
      <c r="H244" s="1"/>
    </row>
    <row r="245" spans="1:8" s="5" customFormat="1">
      <c r="A245" s="71"/>
      <c r="D245" s="1"/>
      <c r="E245" s="1"/>
      <c r="F245" s="1"/>
      <c r="G245" s="1"/>
      <c r="H245" s="1"/>
    </row>
    <row r="246" spans="1:8" s="5" customFormat="1">
      <c r="A246" s="71"/>
      <c r="D246" s="1"/>
      <c r="E246" s="1"/>
      <c r="F246" s="1"/>
      <c r="G246" s="1"/>
      <c r="H246" s="1"/>
    </row>
    <row r="247" spans="1:8" s="5" customFormat="1">
      <c r="A247" s="71"/>
      <c r="D247" s="1"/>
      <c r="E247" s="1"/>
      <c r="F247" s="1"/>
      <c r="G247" s="1"/>
      <c r="H247" s="1"/>
    </row>
    <row r="248" spans="1:8" s="5" customFormat="1">
      <c r="A248" s="71"/>
      <c r="D248" s="1"/>
      <c r="E248" s="1"/>
      <c r="F248" s="1"/>
      <c r="G248" s="1"/>
      <c r="H248" s="1"/>
    </row>
    <row r="249" spans="1:8" s="5" customFormat="1">
      <c r="A249" s="71"/>
      <c r="D249" s="1"/>
      <c r="E249" s="1"/>
      <c r="F249" s="1"/>
      <c r="G249" s="1"/>
      <c r="H249" s="1"/>
    </row>
    <row r="250" spans="1:8" s="5" customFormat="1">
      <c r="A250" s="71"/>
      <c r="D250" s="1"/>
      <c r="E250" s="1"/>
      <c r="F250" s="1"/>
      <c r="G250" s="1"/>
      <c r="H250" s="1"/>
    </row>
    <row r="251" spans="1:8" s="5" customFormat="1">
      <c r="A251" s="71"/>
      <c r="D251" s="1"/>
      <c r="E251" s="1"/>
      <c r="F251" s="1"/>
      <c r="G251" s="1"/>
      <c r="H251" s="1"/>
    </row>
    <row r="252" spans="1:8" s="5" customFormat="1">
      <c r="A252" s="71"/>
      <c r="D252" s="1"/>
      <c r="E252" s="1"/>
      <c r="F252" s="1"/>
      <c r="G252" s="1"/>
      <c r="H252" s="1"/>
    </row>
    <row r="253" spans="1:8" s="5" customFormat="1">
      <c r="A253" s="71"/>
      <c r="D253" s="1"/>
      <c r="E253" s="1"/>
      <c r="F253" s="1"/>
      <c r="G253" s="1"/>
      <c r="H253" s="1"/>
    </row>
    <row r="254" spans="1:8" s="5" customFormat="1">
      <c r="A254" s="71"/>
      <c r="D254" s="1"/>
      <c r="E254" s="1"/>
      <c r="F254" s="1"/>
      <c r="G254" s="1"/>
      <c r="H254" s="1"/>
    </row>
    <row r="255" spans="1:8" s="5" customFormat="1">
      <c r="A255" s="71"/>
      <c r="D255" s="1"/>
      <c r="E255" s="1"/>
      <c r="F255" s="1"/>
      <c r="G255" s="1"/>
      <c r="H255" s="1"/>
    </row>
    <row r="256" spans="1:8" s="5" customFormat="1">
      <c r="A256" s="71"/>
      <c r="D256" s="1"/>
      <c r="E256" s="1"/>
      <c r="F256" s="1"/>
      <c r="G256" s="1"/>
      <c r="H256" s="1"/>
    </row>
    <row r="257" spans="1:8" s="5" customFormat="1">
      <c r="A257" s="71"/>
      <c r="D257" s="1"/>
      <c r="E257" s="1"/>
      <c r="F257" s="1"/>
      <c r="G257" s="1"/>
      <c r="H257" s="1"/>
    </row>
    <row r="258" spans="1:8" s="5" customFormat="1">
      <c r="A258" s="71"/>
      <c r="D258" s="1"/>
      <c r="E258" s="1"/>
      <c r="F258" s="1"/>
      <c r="G258" s="1"/>
      <c r="H258" s="1"/>
    </row>
    <row r="259" spans="1:8" s="5" customFormat="1">
      <c r="A259" s="71"/>
      <c r="D259" s="1"/>
      <c r="E259" s="1"/>
      <c r="F259" s="1"/>
      <c r="G259" s="1"/>
      <c r="H259" s="1"/>
    </row>
    <row r="260" spans="1:8" s="5" customFormat="1">
      <c r="A260" s="71"/>
      <c r="D260" s="1"/>
      <c r="E260" s="1"/>
      <c r="F260" s="1"/>
      <c r="G260" s="1"/>
      <c r="H260" s="1"/>
    </row>
    <row r="261" spans="1:8" s="5" customFormat="1">
      <c r="A261" s="71"/>
      <c r="D261" s="1"/>
      <c r="E261" s="1"/>
      <c r="F261" s="1"/>
      <c r="G261" s="1"/>
      <c r="H261" s="1"/>
    </row>
    <row r="262" spans="1:8" s="5" customFormat="1">
      <c r="A262" s="71"/>
      <c r="D262" s="1"/>
      <c r="E262" s="1"/>
      <c r="F262" s="1"/>
      <c r="G262" s="1"/>
      <c r="H262" s="1"/>
    </row>
    <row r="263" spans="1:8" s="5" customFormat="1">
      <c r="A263" s="71"/>
      <c r="D263" s="1"/>
      <c r="E263" s="1"/>
      <c r="F263" s="1"/>
      <c r="G263" s="1"/>
      <c r="H263" s="1"/>
    </row>
    <row r="264" spans="1:8" s="5" customFormat="1">
      <c r="A264" s="71"/>
      <c r="D264" s="1"/>
      <c r="E264" s="1"/>
      <c r="F264" s="1"/>
      <c r="G264" s="1"/>
      <c r="H264" s="1"/>
    </row>
    <row r="265" spans="1:8" s="5" customFormat="1">
      <c r="A265" s="71"/>
      <c r="D265" s="1"/>
      <c r="E265" s="1"/>
      <c r="F265" s="1"/>
      <c r="G265" s="1"/>
      <c r="H265" s="1"/>
    </row>
    <row r="266" spans="1:8" s="5" customFormat="1">
      <c r="A266" s="71"/>
      <c r="D266" s="1"/>
      <c r="E266" s="1"/>
      <c r="F266" s="1"/>
      <c r="G266" s="1"/>
      <c r="H266" s="1"/>
    </row>
    <row r="267" spans="1:8" s="5" customFormat="1">
      <c r="A267" s="71"/>
      <c r="D267" s="1"/>
      <c r="E267" s="1"/>
      <c r="F267" s="1"/>
      <c r="G267" s="1"/>
      <c r="H267" s="1"/>
    </row>
    <row r="268" spans="1:8" s="5" customFormat="1">
      <c r="A268" s="71"/>
      <c r="D268" s="1"/>
      <c r="E268" s="1"/>
      <c r="F268" s="1"/>
      <c r="G268" s="1"/>
      <c r="H268" s="1"/>
    </row>
    <row r="269" spans="1:8" s="5" customFormat="1">
      <c r="A269" s="71"/>
      <c r="D269" s="1"/>
      <c r="E269" s="1"/>
      <c r="F269" s="1"/>
      <c r="G269" s="1"/>
      <c r="H269" s="1"/>
    </row>
    <row r="270" spans="1:8" s="5" customFormat="1">
      <c r="A270" s="71"/>
      <c r="D270" s="1"/>
      <c r="E270" s="1"/>
      <c r="F270" s="1"/>
      <c r="G270" s="1"/>
      <c r="H270" s="1"/>
    </row>
    <row r="271" spans="1:8" s="5" customFormat="1">
      <c r="A271" s="71"/>
      <c r="D271" s="1"/>
      <c r="E271" s="1"/>
      <c r="F271" s="1"/>
      <c r="G271" s="1"/>
      <c r="H271" s="1"/>
    </row>
    <row r="272" spans="1:8" s="5" customFormat="1">
      <c r="A272" s="71"/>
      <c r="D272" s="1"/>
      <c r="E272" s="1"/>
      <c r="F272" s="1"/>
      <c r="G272" s="1"/>
      <c r="H272" s="1"/>
    </row>
    <row r="273" spans="1:8" s="5" customFormat="1">
      <c r="A273" s="71"/>
      <c r="D273" s="1"/>
      <c r="E273" s="1"/>
      <c r="F273" s="1"/>
      <c r="G273" s="1"/>
      <c r="H273" s="1"/>
    </row>
    <row r="274" spans="1:8" s="5" customFormat="1">
      <c r="A274" s="71"/>
      <c r="D274" s="1"/>
      <c r="E274" s="1"/>
      <c r="F274" s="1"/>
      <c r="G274" s="1"/>
      <c r="H274" s="1"/>
    </row>
    <row r="275" spans="1:8" s="5" customFormat="1">
      <c r="A275" s="71"/>
      <c r="D275" s="1"/>
      <c r="E275" s="1"/>
      <c r="F275" s="1"/>
      <c r="G275" s="1"/>
      <c r="H275" s="1"/>
    </row>
    <row r="276" spans="1:8" s="5" customFormat="1">
      <c r="A276" s="71"/>
      <c r="D276" s="1"/>
      <c r="E276" s="1"/>
      <c r="F276" s="1"/>
      <c r="G276" s="1"/>
      <c r="H276" s="1"/>
    </row>
    <row r="277" spans="1:8" s="5" customFormat="1">
      <c r="A277" s="71"/>
      <c r="D277" s="1"/>
      <c r="E277" s="1"/>
      <c r="F277" s="1"/>
      <c r="G277" s="1"/>
      <c r="H277" s="1"/>
    </row>
    <row r="278" spans="1:8" s="5" customFormat="1">
      <c r="A278" s="71"/>
      <c r="D278" s="1"/>
      <c r="E278" s="1"/>
      <c r="F278" s="1"/>
      <c r="G278" s="1"/>
      <c r="H278" s="1"/>
    </row>
    <row r="279" spans="1:8" s="5" customFormat="1">
      <c r="A279" s="71"/>
      <c r="D279" s="1"/>
      <c r="E279" s="1"/>
      <c r="F279" s="1"/>
      <c r="G279" s="1"/>
      <c r="H279" s="1"/>
    </row>
    <row r="280" spans="1:8" s="5" customFormat="1">
      <c r="A280" s="71"/>
      <c r="D280" s="1"/>
      <c r="E280" s="1"/>
      <c r="F280" s="1"/>
      <c r="G280" s="1"/>
      <c r="H280" s="1"/>
    </row>
    <row r="281" spans="1:8" s="5" customFormat="1">
      <c r="A281" s="71"/>
      <c r="D281" s="1"/>
      <c r="E281" s="1"/>
      <c r="F281" s="1"/>
      <c r="G281" s="1"/>
      <c r="H281" s="1"/>
    </row>
    <row r="282" spans="1:8" s="5" customFormat="1">
      <c r="A282" s="71"/>
      <c r="D282" s="1"/>
      <c r="E282" s="1"/>
      <c r="F282" s="1"/>
      <c r="G282" s="1"/>
      <c r="H282" s="1"/>
    </row>
    <row r="283" spans="1:8" s="5" customFormat="1">
      <c r="A283" s="71"/>
      <c r="D283" s="1"/>
      <c r="E283" s="1"/>
      <c r="F283" s="1"/>
      <c r="G283" s="1"/>
      <c r="H283" s="1"/>
    </row>
    <row r="284" spans="1:8" s="5" customFormat="1">
      <c r="A284" s="71"/>
      <c r="D284" s="1"/>
      <c r="E284" s="1"/>
      <c r="F284" s="1"/>
      <c r="G284" s="1"/>
      <c r="H284" s="1"/>
    </row>
    <row r="285" spans="1:8" s="5" customFormat="1">
      <c r="A285" s="71"/>
      <c r="D285" s="1"/>
      <c r="E285" s="1"/>
      <c r="F285" s="1"/>
      <c r="G285" s="1"/>
      <c r="H285" s="1"/>
    </row>
    <row r="286" spans="1:8" s="5" customFormat="1">
      <c r="A286" s="71"/>
      <c r="D286" s="1"/>
      <c r="E286" s="1"/>
      <c r="F286" s="1"/>
      <c r="G286" s="1"/>
      <c r="H286" s="1"/>
    </row>
    <row r="287" spans="1:8" s="5" customFormat="1">
      <c r="A287" s="71"/>
      <c r="D287" s="1"/>
      <c r="E287" s="1"/>
      <c r="F287" s="1"/>
      <c r="G287" s="1"/>
      <c r="H287" s="1"/>
    </row>
    <row r="288" spans="1:8" s="5" customFormat="1">
      <c r="A288" s="71"/>
      <c r="D288" s="1"/>
      <c r="E288" s="1"/>
      <c r="F288" s="1"/>
      <c r="G288" s="1"/>
      <c r="H288" s="1"/>
    </row>
    <row r="289" spans="1:8" s="5" customFormat="1">
      <c r="A289" s="71"/>
      <c r="D289" s="1"/>
      <c r="E289" s="1"/>
      <c r="F289" s="1"/>
      <c r="G289" s="1"/>
      <c r="H289" s="1"/>
    </row>
    <row r="290" spans="1:8" s="5" customFormat="1">
      <c r="A290" s="71"/>
      <c r="D290" s="1"/>
      <c r="E290" s="1"/>
      <c r="F290" s="1"/>
      <c r="G290" s="1"/>
      <c r="H290" s="1"/>
    </row>
    <row r="291" spans="1:8" s="5" customFormat="1">
      <c r="A291" s="71"/>
      <c r="D291" s="1"/>
      <c r="E291" s="1"/>
      <c r="F291" s="1"/>
      <c r="G291" s="1"/>
      <c r="H291" s="1"/>
    </row>
    <row r="292" spans="1:8" s="5" customFormat="1">
      <c r="A292" s="71"/>
      <c r="D292" s="1"/>
      <c r="E292" s="1"/>
      <c r="F292" s="1"/>
      <c r="G292" s="1"/>
      <c r="H292" s="1"/>
    </row>
    <row r="293" spans="1:8" s="5" customFormat="1">
      <c r="A293" s="71"/>
      <c r="D293" s="1"/>
      <c r="E293" s="1"/>
      <c r="F293" s="1"/>
      <c r="G293" s="1"/>
      <c r="H293" s="1"/>
    </row>
    <row r="294" spans="1:8" s="5" customFormat="1">
      <c r="A294" s="71"/>
      <c r="D294" s="1"/>
      <c r="E294" s="1"/>
      <c r="F294" s="1"/>
      <c r="G294" s="1"/>
      <c r="H294" s="1"/>
    </row>
    <row r="295" spans="1:8" s="5" customFormat="1">
      <c r="A295" s="71"/>
      <c r="D295" s="1"/>
      <c r="E295" s="1"/>
      <c r="F295" s="1"/>
      <c r="G295" s="1"/>
      <c r="H295" s="1"/>
    </row>
    <row r="296" spans="1:8" s="5" customFormat="1">
      <c r="A296" s="71"/>
      <c r="D296" s="1"/>
      <c r="E296" s="1"/>
      <c r="F296" s="1"/>
      <c r="G296" s="1"/>
      <c r="H296" s="1"/>
    </row>
    <row r="297" spans="1:8" s="5" customFormat="1">
      <c r="A297" s="71"/>
      <c r="D297" s="1"/>
      <c r="E297" s="1"/>
      <c r="F297" s="1"/>
      <c r="G297" s="1"/>
      <c r="H297" s="1"/>
    </row>
    <row r="298" spans="1:8" s="5" customFormat="1">
      <c r="A298" s="71"/>
      <c r="D298" s="1"/>
      <c r="E298" s="1"/>
      <c r="F298" s="1"/>
      <c r="G298" s="1"/>
      <c r="H298" s="1"/>
    </row>
    <row r="299" spans="1:8" s="5" customFormat="1">
      <c r="A299" s="71"/>
      <c r="D299" s="1"/>
      <c r="E299" s="1"/>
      <c r="F299" s="1"/>
      <c r="G299" s="1"/>
      <c r="H299" s="1"/>
    </row>
    <row r="300" spans="1:8" s="5" customFormat="1">
      <c r="A300" s="71"/>
      <c r="D300" s="1"/>
      <c r="E300" s="1"/>
      <c r="F300" s="1"/>
      <c r="G300" s="1"/>
      <c r="H300" s="1"/>
    </row>
    <row r="301" spans="1:8" s="5" customFormat="1">
      <c r="A301" s="71"/>
      <c r="D301" s="1"/>
      <c r="E301" s="1"/>
      <c r="F301" s="1"/>
      <c r="G301" s="1"/>
      <c r="H301" s="1"/>
    </row>
    <row r="302" spans="1:8" s="5" customFormat="1">
      <c r="A302" s="71"/>
      <c r="D302" s="1"/>
      <c r="E302" s="1"/>
      <c r="F302" s="1"/>
      <c r="G302" s="1"/>
      <c r="H302" s="1"/>
    </row>
    <row r="303" spans="1:8" s="5" customFormat="1">
      <c r="A303" s="71"/>
      <c r="D303" s="1"/>
      <c r="E303" s="1"/>
      <c r="F303" s="1"/>
      <c r="G303" s="1"/>
      <c r="H303" s="1"/>
    </row>
    <row r="304" spans="1:8" s="5" customFormat="1">
      <c r="A304" s="71"/>
      <c r="D304" s="1"/>
      <c r="E304" s="1"/>
      <c r="F304" s="1"/>
      <c r="G304" s="1"/>
      <c r="H304" s="1"/>
    </row>
    <row r="305" spans="1:8" s="5" customFormat="1">
      <c r="A305" s="71"/>
      <c r="D305" s="1"/>
      <c r="E305" s="1"/>
      <c r="F305" s="1"/>
      <c r="G305" s="1"/>
      <c r="H305" s="1"/>
    </row>
    <row r="306" spans="1:8" s="5" customFormat="1">
      <c r="A306" s="71"/>
      <c r="D306" s="1"/>
      <c r="E306" s="1"/>
      <c r="F306" s="1"/>
      <c r="G306" s="1"/>
      <c r="H306" s="1"/>
    </row>
    <row r="307" spans="1:8" s="5" customFormat="1">
      <c r="A307" s="71"/>
      <c r="D307" s="1"/>
      <c r="E307" s="1"/>
      <c r="F307" s="1"/>
      <c r="G307" s="1"/>
      <c r="H307" s="1"/>
    </row>
    <row r="308" spans="1:8" s="5" customFormat="1">
      <c r="A308" s="71"/>
      <c r="D308" s="1"/>
      <c r="E308" s="1"/>
      <c r="F308" s="1"/>
      <c r="G308" s="1"/>
      <c r="H308" s="1"/>
    </row>
    <row r="309" spans="1:8" s="5" customFormat="1">
      <c r="A309" s="71"/>
      <c r="D309" s="1"/>
      <c r="E309" s="1"/>
      <c r="F309" s="1"/>
      <c r="G309" s="1"/>
      <c r="H309" s="1"/>
    </row>
    <row r="310" spans="1:8" s="5" customFormat="1">
      <c r="A310" s="71"/>
      <c r="D310" s="1"/>
      <c r="E310" s="1"/>
      <c r="F310" s="1"/>
      <c r="G310" s="1"/>
      <c r="H310" s="1"/>
    </row>
    <row r="311" spans="1:8" s="5" customFormat="1">
      <c r="A311" s="71"/>
      <c r="D311" s="1"/>
      <c r="E311" s="1"/>
      <c r="F311" s="1"/>
      <c r="G311" s="1"/>
      <c r="H311" s="1"/>
    </row>
  </sheetData>
  <mergeCells count="35">
    <mergeCell ref="B16:D16"/>
    <mergeCell ref="E16:G16"/>
    <mergeCell ref="F6:H6"/>
    <mergeCell ref="B8:D8"/>
    <mergeCell ref="G8:H8"/>
    <mergeCell ref="B9:F9"/>
    <mergeCell ref="B10:D10"/>
    <mergeCell ref="B11:D11"/>
    <mergeCell ref="B12:D12"/>
    <mergeCell ref="B13:F13"/>
    <mergeCell ref="B14:D14"/>
    <mergeCell ref="B15:D15"/>
    <mergeCell ref="E15:G15"/>
    <mergeCell ref="D24:D25"/>
    <mergeCell ref="B17:D17"/>
    <mergeCell ref="B18:E18"/>
    <mergeCell ref="B19:D19"/>
    <mergeCell ref="B20:D20"/>
    <mergeCell ref="A22:H22"/>
    <mergeCell ref="F3:H3"/>
    <mergeCell ref="F4:H4"/>
    <mergeCell ref="F5:H5"/>
    <mergeCell ref="F103:G103"/>
    <mergeCell ref="A80:H80"/>
    <mergeCell ref="A94:B94"/>
    <mergeCell ref="E102:F102"/>
    <mergeCell ref="E24:H24"/>
    <mergeCell ref="A29:H29"/>
    <mergeCell ref="A30:H30"/>
    <mergeCell ref="A40:H40"/>
    <mergeCell ref="A63:H63"/>
    <mergeCell ref="A70:H70"/>
    <mergeCell ref="A24:A25"/>
    <mergeCell ref="B24:B25"/>
    <mergeCell ref="C24:C25"/>
  </mergeCells>
  <pageMargins left="0.39370078740157483" right="0" top="0.98425196850393704" bottom="0.39370078740157483" header="0.39370078740157483" footer="0.19685039370078741"/>
  <pageSetup paperSize="9" scale="63" orientation="landscape" r:id="rId1"/>
  <headerFooter alignWithMargins="0"/>
  <rowBreaks count="2" manualBreakCount="2">
    <brk id="36" max="7" man="1"/>
    <brk id="69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I. Фін звіт 2025р ЦПМСД</vt:lpstr>
      <vt:lpstr>'I. Фін звіт 2025р ЦПМСД'!Заголовки_для_печати</vt:lpstr>
      <vt:lpstr>'I. Фін звіт 2025р ЦПМСД'!Область_печати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2026-03-04T09:18:15Z</cp:lastPrinted>
  <dcterms:created xsi:type="dcterms:W3CDTF">2022-11-29T10:50:06Z</dcterms:created>
  <dcterms:modified xsi:type="dcterms:W3CDTF">2026-03-04T09:18:23Z</dcterms:modified>
</cp:coreProperties>
</file>