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520" windowHeight="11640" tabRatio="837"/>
  </bookViews>
  <sheets>
    <sheet name="I. ЗВІТ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ЗВІТ'!$28:$30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ЗВІТ'!$A$1:$G$110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G84" i="20" l="1"/>
  <c r="G85" i="20"/>
  <c r="F84" i="20"/>
  <c r="F85" i="20"/>
  <c r="E80" i="20"/>
  <c r="D80" i="20"/>
  <c r="G47" i="20"/>
  <c r="G45" i="20"/>
  <c r="F46" i="20"/>
  <c r="F47" i="20"/>
  <c r="F45" i="20"/>
  <c r="E40" i="20"/>
  <c r="D40" i="20"/>
  <c r="F40" i="20" s="1"/>
  <c r="C40" i="20"/>
  <c r="F53" i="20"/>
  <c r="E65" i="20"/>
  <c r="D65" i="20"/>
  <c r="D69" i="20" s="1"/>
  <c r="D58" i="20"/>
  <c r="E58" i="20"/>
  <c r="E75" i="20" s="1"/>
  <c r="E78" i="20"/>
  <c r="C58" i="20"/>
  <c r="C65" i="20"/>
  <c r="C34" i="20"/>
  <c r="C36" i="20"/>
  <c r="D34" i="20"/>
  <c r="D36" i="20"/>
  <c r="E36" i="20"/>
  <c r="E34" i="20"/>
  <c r="E69" i="20"/>
  <c r="F51" i="20"/>
  <c r="F52" i="20"/>
  <c r="F54" i="20"/>
  <c r="F55" i="20"/>
  <c r="F56" i="20"/>
  <c r="F57" i="20"/>
  <c r="F64" i="20"/>
  <c r="F35" i="20"/>
  <c r="G35" i="20"/>
  <c r="F37" i="20"/>
  <c r="G37" i="20"/>
  <c r="F38" i="20"/>
  <c r="G38" i="20"/>
  <c r="F41" i="20"/>
  <c r="G41" i="20"/>
  <c r="F42" i="20"/>
  <c r="G42" i="20"/>
  <c r="F43" i="20"/>
  <c r="G43" i="20"/>
  <c r="F44" i="20"/>
  <c r="G44" i="20"/>
  <c r="G46" i="20"/>
  <c r="G51" i="20"/>
  <c r="G52" i="20"/>
  <c r="G53" i="20"/>
  <c r="G54" i="20"/>
  <c r="G55" i="20"/>
  <c r="G56" i="20"/>
  <c r="G57" i="20"/>
  <c r="F59" i="20"/>
  <c r="G59" i="20"/>
  <c r="F60" i="20"/>
  <c r="G60" i="20"/>
  <c r="F61" i="20"/>
  <c r="G61" i="20"/>
  <c r="F62" i="20"/>
  <c r="G62" i="20"/>
  <c r="G64" i="20"/>
  <c r="F67" i="20"/>
  <c r="G67" i="20"/>
  <c r="F68" i="20"/>
  <c r="G68" i="20"/>
  <c r="C71" i="20"/>
  <c r="D71" i="20"/>
  <c r="E71" i="20"/>
  <c r="C72" i="20"/>
  <c r="D72" i="20"/>
  <c r="E72" i="20"/>
  <c r="C73" i="20"/>
  <c r="D73" i="20"/>
  <c r="E73" i="20"/>
  <c r="C78" i="20"/>
  <c r="D78" i="20"/>
  <c r="G78" i="20"/>
  <c r="F79" i="20"/>
  <c r="G79" i="20"/>
  <c r="C80" i="20"/>
  <c r="F82" i="20"/>
  <c r="G82" i="20"/>
  <c r="F86" i="20"/>
  <c r="G86" i="20"/>
  <c r="G69" i="20" l="1"/>
  <c r="F78" i="20"/>
  <c r="F58" i="20"/>
  <c r="F69" i="20" s="1"/>
  <c r="G36" i="20"/>
  <c r="G34" i="20"/>
  <c r="C75" i="20"/>
  <c r="F65" i="20"/>
  <c r="F73" i="20"/>
  <c r="F71" i="20"/>
  <c r="G65" i="20"/>
  <c r="D75" i="20"/>
  <c r="F75" i="20" s="1"/>
  <c r="E76" i="20"/>
  <c r="F72" i="20"/>
  <c r="G58" i="20"/>
  <c r="G80" i="20"/>
  <c r="D99" i="20"/>
  <c r="C69" i="20"/>
  <c r="C99" i="20" s="1"/>
  <c r="C76" i="20"/>
  <c r="G73" i="20"/>
  <c r="G72" i="20"/>
  <c r="G71" i="20"/>
  <c r="G40" i="20"/>
  <c r="D49" i="20"/>
  <c r="D98" i="20" s="1"/>
  <c r="D100" i="20" s="1"/>
  <c r="E49" i="20"/>
  <c r="E98" i="20" s="1"/>
  <c r="C49" i="20"/>
  <c r="C98" i="20" s="1"/>
  <c r="G75" i="20"/>
  <c r="F80" i="20"/>
  <c r="E99" i="20"/>
  <c r="D76" i="20"/>
  <c r="F36" i="20"/>
  <c r="F34" i="20"/>
  <c r="G76" i="20" l="1"/>
  <c r="C100" i="20"/>
  <c r="F49" i="20"/>
  <c r="G49" i="20"/>
  <c r="G99" i="20"/>
  <c r="F99" i="20"/>
  <c r="F98" i="20"/>
  <c r="G98" i="20"/>
  <c r="E100" i="20"/>
  <c r="F76" i="20"/>
</calcChain>
</file>

<file path=xl/sharedStrings.xml><?xml version="1.0" encoding="utf-8"?>
<sst xmlns="http://schemas.openxmlformats.org/spreadsheetml/2006/main" count="132" uniqueCount="128">
  <si>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</si>
  <si>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</si>
  <si>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</si>
  <si>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</si>
  <si>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</si>
  <si>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</si>
  <si>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</si>
  <si>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</si>
  <si>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</si>
  <si>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</si>
  <si>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</si>
  <si>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</si>
  <si>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</si>
  <si>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</si>
  <si>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</si>
  <si>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</si>
  <si>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</si>
  <si>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</si>
  <si>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</si>
  <si>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</si>
  <si>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</si>
  <si>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</si>
  <si>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</si>
  <si>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</si>
  <si>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</si>
  <si>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</si>
  <si>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</si>
  <si>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</si>
  <si>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</si>
  <si>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</si>
  <si>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</si>
  <si>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Проект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</si>
  <si>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</si>
  <si>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</si>
  <si>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</si>
  <si>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</si>
  <si>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</si>
  <si>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</si>
  <si>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</si>
  <si>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</si>
  <si>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</si>
  <si>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</si>
  <si>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</si>
  <si>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</si>
  <si>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</si>
  <si>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</si>
  <si>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</si>
  <si>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</si>
  <si>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</si>
  <si>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</si>
  <si>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</si>
  <si>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</si>
  <si>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</si>
  <si>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</si>
  <si>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</si>
  <si>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</si>
  <si>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</si>
  <si>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</si>
  <si>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</si>
  <si>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</si>
  <si>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</si>
  <si>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</si>
  <si>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</si>
  <si>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</si>
  <si>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</si>
  <si>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</si>
  <si>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</si>
  <si>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</si>
  <si>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</si>
  <si>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</si>
  <si>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</si>
  <si>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</si>
  <si>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</si>
  <si>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</si>
  <si>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</si>
  <si>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</si>
  <si>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</si>
  <si>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</si>
  <si>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</si>
  <si>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</si>
  <si>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</si>
  <si>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</si>
  <si>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</si>
  <si>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</si>
  <si>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</si>
  <si>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</si>
  <si>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</si>
  <si>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Закарпатська область м.Рахів</t>
  </si>
  <si>
    <t>86.22</t>
  </si>
  <si>
    <t>Директор - Симулик Володимир Корнелійович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</si>
  <si>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</si>
  <si>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</si>
  <si>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</si>
  <si>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</si>
  <si>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</si>
  <si>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Код рядка</t>
  </si>
  <si>
    <t>план</t>
  </si>
  <si>
    <t>факт</t>
  </si>
  <si>
    <t>відхилення,   +/-</t>
  </si>
  <si>
    <t>виконання,   %</t>
  </si>
  <si>
    <t>на фінансування місцевих програм</t>
  </si>
  <si>
    <t>Нерозподілені доходи. (Залишок коштів на початок року)</t>
  </si>
  <si>
    <t>Нерозподілені доходи. (Залишок коштів на кінець періоду)</t>
  </si>
  <si>
    <t>Благодійна допомога</t>
  </si>
  <si>
    <t>Компенсація за комунальні платежі від орендарів</t>
  </si>
  <si>
    <t>Витрати</t>
  </si>
  <si>
    <t>Повернення коштів до бюджету за відшкодування, за минулий рік, комунальних витрат орендарями</t>
  </si>
  <si>
    <t>(в грн.)</t>
  </si>
  <si>
    <t>Дохід з державного бюджету за цільовими програмами</t>
  </si>
  <si>
    <t xml:space="preserve">Комунальне некомерційне підприємство "Рахівська районна лікарня "  Рахівської міської ради, Закарпатської області </t>
  </si>
  <si>
    <t>Надходження коштів курсової різниці від продажу іноземної валюти</t>
  </si>
  <si>
    <t>Інші доходи  ( відшкодування витрат</t>
  </si>
  <si>
    <t>Разом (сума рядків 100,110,120,130, )</t>
  </si>
  <si>
    <t>Разом (сума рядків 200 - 300)</t>
  </si>
  <si>
    <r>
      <t>ЗВІТ про виконання фінансового плану підприємства  за 2025 рік</t>
    </r>
    <r>
      <rPr>
        <b/>
        <u/>
        <sz val="14"/>
        <rFont val="Times New Roman"/>
        <family val="1"/>
        <charset val="204"/>
      </rPr>
      <t xml:space="preserve"> </t>
    </r>
  </si>
  <si>
    <t>Дохід від операційної оренди активів</t>
  </si>
  <si>
    <t>Дохід від платних послуг</t>
  </si>
  <si>
    <t>Надходження коштів (відсотків) від банку за  користування  тимчасово вільними коштами</t>
  </si>
  <si>
    <t>Звіт за 2024 рік</t>
  </si>
  <si>
    <t>Звітний період (за 2025 рік)</t>
  </si>
  <si>
    <t>Відшкодування з місцевого бюджету на оплату комунальних послуг та енергоносіїв за ВПО</t>
  </si>
  <si>
    <t>до рішення міської ради</t>
  </si>
  <si>
    <t xml:space="preserve">81-ої сесії 8-го скликання                                                                                                 </t>
  </si>
  <si>
    <t>В.п. міського голови,</t>
  </si>
  <si>
    <t>секретар ради та виконкому</t>
  </si>
  <si>
    <t>Євген МОЛНАР</t>
  </si>
  <si>
    <t>від 27.02.2026  р. №1248</t>
  </si>
  <si>
    <t xml:space="preserve">      Додаток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</si>
</sst>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.00_);_(* \(#,##0.00\);_(* &quot;-&quot;_);_(@_)"/>
    <numFmt numFmtId="178" formatCode="_-* #,##0.0\ _г_р_н_._-;\-* #,##0.0\ _г_р_н_._-;_-* &quot;-&quot;?\ _г_р_н_._-;_-@_-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4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0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2" fillId="24" borderId="9" applyNumberFormat="0" applyFont="0" applyAlignment="0" applyProtection="0"/>
    <xf numFmtId="4" fontId="45" fillId="25" borderId="3">
      <alignment horizontal="right" vertical="center"/>
      <protection locked="0"/>
    </xf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1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9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61" fillId="0" borderId="0" applyFont="0" applyFill="0" applyBorder="0" applyAlignment="0" applyProtection="0"/>
    <xf numFmtId="173" fontId="6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5" fontId="63" fillId="22" borderId="12" applyFill="0" applyBorder="0">
      <alignment horizontal="center" vertical="center" wrapText="1"/>
      <protection locked="0"/>
    </xf>
    <xf numFmtId="170" fontId="64" fillId="0" borderId="0">
      <alignment wrapText="1"/>
    </xf>
    <xf numFmtId="170" fontId="31" fillId="0" borderId="0">
      <alignment wrapText="1"/>
    </xf>
  </cellStyleXfs>
  <cellXfs count="12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6" fillId="0" borderId="13" xfId="0" applyFont="1" applyBorder="1" applyAlignment="1">
      <alignment vertical="center"/>
    </xf>
    <xf numFmtId="0" fontId="66" fillId="0" borderId="14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14" xfId="0" applyFont="1" applyBorder="1" applyAlignment="1">
      <alignment vertical="center" wrapText="1"/>
    </xf>
    <xf numFmtId="0" fontId="66" fillId="0" borderId="15" xfId="0" applyFont="1" applyBorder="1" applyAlignment="1">
      <alignment vertical="center" wrapText="1"/>
    </xf>
    <xf numFmtId="0" fontId="66" fillId="0" borderId="16" xfId="0" applyFont="1" applyBorder="1" applyAlignment="1">
      <alignment vertical="center"/>
    </xf>
    <xf numFmtId="0" fontId="66" fillId="0" borderId="17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4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/>
    </xf>
    <xf numFmtId="0" fontId="67" fillId="0" borderId="1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176" fontId="5" fillId="22" borderId="3" xfId="0" applyNumberFormat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7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quotePrefix="1" applyFont="1" applyFill="1" applyBorder="1" applyAlignment="1">
      <alignment horizontal="center" vertical="center"/>
    </xf>
    <xf numFmtId="176" fontId="70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7" fontId="5" fillId="22" borderId="3" xfId="0" applyNumberFormat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left" vertical="center" wrapText="1"/>
    </xf>
    <xf numFmtId="0" fontId="70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/>
    </xf>
    <xf numFmtId="4" fontId="5" fillId="22" borderId="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70" fillId="0" borderId="3" xfId="0" applyNumberFormat="1" applyFont="1" applyBorder="1" applyAlignment="1">
      <alignment vertical="center"/>
    </xf>
    <xf numFmtId="4" fontId="4" fillId="22" borderId="3" xfId="0" applyNumberFormat="1" applyFont="1" applyFill="1" applyBorder="1" applyAlignment="1">
      <alignment horizontal="left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4" fontId="72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 wrapText="1"/>
    </xf>
    <xf numFmtId="169" fontId="70" fillId="0" borderId="3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2" fontId="70" fillId="0" borderId="3" xfId="0" applyNumberFormat="1" applyFont="1" applyBorder="1" applyAlignment="1">
      <alignment vertical="center"/>
    </xf>
    <xf numFmtId="2" fontId="5" fillId="0" borderId="0" xfId="0" quotePrefix="1" applyNumberFormat="1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4" fontId="70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4" fontId="4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4" fillId="22" borderId="3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22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/>
    </xf>
    <xf numFmtId="4" fontId="5" fillId="22" borderId="3" xfId="0" applyNumberFormat="1" applyFont="1" applyFill="1" applyBorder="1" applyAlignment="1">
      <alignment horizontal="right" vertical="center"/>
    </xf>
    <xf numFmtId="4" fontId="7" fillId="22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vertical="center"/>
    </xf>
    <xf numFmtId="4" fontId="70" fillId="22" borderId="3" xfId="0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6" fillId="0" borderId="0" xfId="0" quotePrefix="1" applyFont="1" applyBorder="1" applyAlignment="1">
      <alignment horizontal="center" vertical="center"/>
    </xf>
    <xf numFmtId="169" fontId="67" fillId="0" borderId="0" xfId="0" applyNumberFormat="1" applyFont="1" applyBorder="1" applyAlignment="1">
      <alignment vertical="center"/>
    </xf>
    <xf numFmtId="0" fontId="66" fillId="0" borderId="0" xfId="0" applyFont="1" applyBorder="1" applyAlignment="1">
      <alignment horizontal="center" vertical="center"/>
    </xf>
    <xf numFmtId="169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left" vertical="center"/>
    </xf>
    <xf numFmtId="0" fontId="66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66" fillId="0" borderId="0" xfId="0" applyFont="1" applyBorder="1" applyAlignment="1">
      <alignment horizontal="left" vertical="center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22" borderId="1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311"/>
  <sheetViews>
    <sheetView tabSelected="1" view="pageBreakPreview" zoomScale="70" zoomScaleNormal="70" zoomScaleSheetLayoutView="70" workbookViewId="0">
      <pane xSplit="18312"/>
      <selection activeCell="E2" sqref="E2:G2"/>
      <selection pane="topRight" activeCell="K52" sqref="K52"/>
    </sheetView>
  </sheetViews>
  <sheetFormatPr defaultColWidth="9.109375" defaultRowHeight="18"/>
  <cols>
    <col min="1" max="1" width="93.109375" style="1" customWidth="1"/>
    <col min="2" max="2" width="14.109375" style="1" customWidth="1"/>
    <col min="3" max="3" width="26.5546875" style="10" customWidth="1"/>
    <col min="4" max="4" width="18.6640625" style="1" customWidth="1"/>
    <col min="5" max="5" width="20.6640625" style="1" customWidth="1"/>
    <col min="6" max="6" width="21.88671875" style="1" customWidth="1"/>
    <col min="7" max="7" width="16.33203125" style="1" customWidth="1"/>
    <col min="8" max="16384" width="9.109375" style="1"/>
  </cols>
  <sheetData>
    <row r="1" spans="1:7" ht="20.399999999999999">
      <c r="C1" s="36"/>
    </row>
    <row r="2" spans="1:7" ht="21">
      <c r="A2" s="18"/>
      <c r="B2" s="18"/>
      <c r="E2" s="117" t="s">
        <v>127</v>
      </c>
      <c r="F2" s="117"/>
      <c r="G2" s="117"/>
    </row>
    <row r="3" spans="1:7" ht="21">
      <c r="A3" s="19"/>
      <c r="B3" s="19"/>
      <c r="D3" s="95"/>
      <c r="E3" s="118" t="s">
        <v>121</v>
      </c>
      <c r="F3" s="118"/>
      <c r="G3" s="118"/>
    </row>
    <row r="4" spans="1:7" ht="21">
      <c r="A4" s="19"/>
      <c r="B4" s="19"/>
      <c r="D4" s="95"/>
      <c r="E4" s="118" t="s">
        <v>122</v>
      </c>
      <c r="F4" s="118"/>
      <c r="G4" s="118"/>
    </row>
    <row r="5" spans="1:7" ht="18" customHeight="1">
      <c r="A5" s="19"/>
      <c r="B5" s="19"/>
      <c r="D5" s="95"/>
      <c r="E5" s="118" t="s">
        <v>126</v>
      </c>
      <c r="F5" s="118"/>
      <c r="G5" s="118"/>
    </row>
    <row r="6" spans="1:7">
      <c r="F6" s="93" t="s">
        <v>31</v>
      </c>
      <c r="G6" s="94" t="s">
        <v>82</v>
      </c>
    </row>
    <row r="7" spans="1:7">
      <c r="F7" s="9" t="s">
        <v>32</v>
      </c>
      <c r="G7" s="3"/>
    </row>
    <row r="8" spans="1:7">
      <c r="F8" s="9" t="s">
        <v>33</v>
      </c>
      <c r="G8" s="3"/>
    </row>
    <row r="9" spans="1:7">
      <c r="F9" s="9" t="s">
        <v>34</v>
      </c>
      <c r="G9" s="3"/>
    </row>
    <row r="10" spans="1:7">
      <c r="F10" s="115" t="s">
        <v>35</v>
      </c>
      <c r="G10" s="116"/>
    </row>
    <row r="12" spans="1:7" ht="1.5" customHeight="1"/>
    <row r="13" spans="1:7">
      <c r="C13" s="11"/>
      <c r="F13" s="114" t="s">
        <v>24</v>
      </c>
      <c r="G13" s="114"/>
    </row>
    <row r="14" spans="1:7" ht="61.5" customHeight="1">
      <c r="A14" s="27" t="s">
        <v>8</v>
      </c>
      <c r="B14" s="54"/>
      <c r="C14" s="106" t="s">
        <v>109</v>
      </c>
      <c r="D14" s="106"/>
      <c r="E14" s="113"/>
      <c r="F14" s="22" t="s">
        <v>21</v>
      </c>
      <c r="G14" s="31" t="s">
        <v>92</v>
      </c>
    </row>
    <row r="15" spans="1:7" ht="21">
      <c r="A15" s="27" t="s">
        <v>9</v>
      </c>
      <c r="B15" s="54"/>
      <c r="C15" s="54"/>
      <c r="D15" s="20"/>
      <c r="E15" s="21"/>
      <c r="F15" s="22" t="s">
        <v>20</v>
      </c>
      <c r="G15" s="28">
        <v>150</v>
      </c>
    </row>
    <row r="16" spans="1:7" ht="20.25" customHeight="1">
      <c r="A16" s="27" t="s">
        <v>13</v>
      </c>
      <c r="B16" s="54"/>
      <c r="C16" s="33" t="s">
        <v>87</v>
      </c>
      <c r="D16" s="20"/>
      <c r="E16" s="21"/>
      <c r="F16" s="22" t="s">
        <v>19</v>
      </c>
      <c r="G16" s="28">
        <v>2123610100</v>
      </c>
    </row>
    <row r="17" spans="1:7" ht="20.25" customHeight="1">
      <c r="A17" s="27" t="s">
        <v>93</v>
      </c>
      <c r="B17" s="54"/>
      <c r="C17" s="33" t="s">
        <v>79</v>
      </c>
      <c r="D17" s="23"/>
      <c r="E17" s="24"/>
      <c r="F17" s="22" t="s">
        <v>4</v>
      </c>
      <c r="G17" s="28">
        <v>17184</v>
      </c>
    </row>
    <row r="18" spans="1:7" ht="18.75" customHeight="1">
      <c r="A18" s="27" t="s">
        <v>11</v>
      </c>
      <c r="B18" s="54"/>
      <c r="C18" s="104" t="s">
        <v>80</v>
      </c>
      <c r="D18" s="104"/>
      <c r="E18" s="105"/>
      <c r="F18" s="22" t="s">
        <v>3</v>
      </c>
      <c r="G18" s="28"/>
    </row>
    <row r="19" spans="1:7" ht="20.25" customHeight="1">
      <c r="A19" s="27" t="s">
        <v>10</v>
      </c>
      <c r="B19" s="54"/>
      <c r="C19" s="33" t="s">
        <v>90</v>
      </c>
      <c r="D19" s="23"/>
      <c r="E19" s="25"/>
      <c r="F19" s="26" t="s">
        <v>5</v>
      </c>
      <c r="G19" s="32" t="s">
        <v>88</v>
      </c>
    </row>
    <row r="20" spans="1:7" ht="21">
      <c r="A20" s="27" t="s">
        <v>30</v>
      </c>
      <c r="B20" s="54"/>
      <c r="C20" s="54"/>
      <c r="D20" s="106" t="s">
        <v>22</v>
      </c>
      <c r="E20" s="107"/>
      <c r="F20" s="108"/>
      <c r="G20" s="29" t="s">
        <v>29</v>
      </c>
    </row>
    <row r="21" spans="1:7" ht="20.25" customHeight="1">
      <c r="A21" s="27" t="s">
        <v>14</v>
      </c>
      <c r="B21" s="54"/>
      <c r="C21" s="33" t="s">
        <v>78</v>
      </c>
      <c r="D21" s="106" t="s">
        <v>23</v>
      </c>
      <c r="E21" s="107"/>
      <c r="F21" s="108"/>
      <c r="G21" s="30"/>
    </row>
    <row r="22" spans="1:7" ht="21">
      <c r="A22" s="27" t="s">
        <v>17</v>
      </c>
      <c r="B22" s="54"/>
      <c r="C22" s="54"/>
      <c r="D22" s="23"/>
      <c r="E22" s="23"/>
      <c r="F22" s="23"/>
      <c r="G22" s="24"/>
    </row>
    <row r="23" spans="1:7" ht="21">
      <c r="A23" s="27" t="s">
        <v>6</v>
      </c>
      <c r="B23" s="54"/>
      <c r="C23" s="104" t="s">
        <v>91</v>
      </c>
      <c r="D23" s="104"/>
      <c r="E23" s="20"/>
      <c r="F23" s="20"/>
      <c r="G23" s="21"/>
    </row>
    <row r="24" spans="1:7" ht="20.25" customHeight="1">
      <c r="A24" s="27" t="s">
        <v>7</v>
      </c>
      <c r="B24" s="54"/>
      <c r="C24" s="33" t="s">
        <v>94</v>
      </c>
      <c r="D24" s="33"/>
      <c r="E24" s="23"/>
      <c r="F24" s="23"/>
      <c r="G24" s="24"/>
    </row>
    <row r="25" spans="1:7" ht="35.25" customHeight="1">
      <c r="A25" s="27" t="s">
        <v>28</v>
      </c>
      <c r="B25" s="54"/>
      <c r="C25" s="106" t="s">
        <v>89</v>
      </c>
      <c r="D25" s="110"/>
      <c r="E25" s="110"/>
      <c r="F25" s="110"/>
      <c r="G25" s="111"/>
    </row>
    <row r="26" spans="1:7" ht="30" customHeight="1">
      <c r="A26" s="109" t="s">
        <v>114</v>
      </c>
      <c r="B26" s="109"/>
      <c r="C26" s="109"/>
      <c r="D26" s="109"/>
      <c r="E26" s="109"/>
      <c r="F26" s="109"/>
      <c r="G26" s="109"/>
    </row>
    <row r="27" spans="1:7" ht="19.8" customHeight="1">
      <c r="C27" s="1"/>
      <c r="F27" s="1" t="s">
        <v>107</v>
      </c>
    </row>
    <row r="28" spans="1:7" ht="47.25" customHeight="1">
      <c r="A28" s="126" t="s">
        <v>25</v>
      </c>
      <c r="B28" s="128" t="s">
        <v>95</v>
      </c>
      <c r="C28" s="114" t="s">
        <v>118</v>
      </c>
      <c r="D28" s="127" t="s">
        <v>119</v>
      </c>
      <c r="E28" s="127"/>
      <c r="F28" s="127"/>
      <c r="G28" s="127"/>
    </row>
    <row r="29" spans="1:7" ht="61.5" customHeight="1">
      <c r="A29" s="126"/>
      <c r="B29" s="128"/>
      <c r="C29" s="114"/>
      <c r="D29" s="8" t="s">
        <v>96</v>
      </c>
      <c r="E29" s="8" t="s">
        <v>97</v>
      </c>
      <c r="F29" s="8" t="s">
        <v>98</v>
      </c>
      <c r="G29" s="8" t="s">
        <v>99</v>
      </c>
    </row>
    <row r="30" spans="1:7" ht="18" customHeight="1">
      <c r="A30" s="3">
        <v>1</v>
      </c>
      <c r="B30" s="53">
        <v>2</v>
      </c>
      <c r="C30" s="1">
        <v>3</v>
      </c>
      <c r="D30" s="4">
        <v>4</v>
      </c>
      <c r="E30" s="4">
        <v>5</v>
      </c>
      <c r="F30" s="4">
        <v>6</v>
      </c>
      <c r="G30" s="9">
        <v>7</v>
      </c>
    </row>
    <row r="31" spans="1:7" ht="27.75" customHeight="1">
      <c r="A31" s="34" t="s">
        <v>101</v>
      </c>
      <c r="B31" s="55"/>
      <c r="C31" s="76">
        <v>3528907.81</v>
      </c>
      <c r="D31" s="1">
        <v>5689259.1699999999</v>
      </c>
      <c r="E31" s="1">
        <v>5689259.1699999999</v>
      </c>
      <c r="F31" s="35"/>
      <c r="G31" s="35"/>
    </row>
    <row r="32" spans="1:7" ht="26.25" customHeight="1">
      <c r="A32" s="122">
        <v>3528907.81</v>
      </c>
      <c r="B32" s="122"/>
      <c r="C32" s="122"/>
      <c r="D32" s="122"/>
      <c r="E32" s="122"/>
      <c r="F32" s="122"/>
      <c r="G32" s="122"/>
    </row>
    <row r="33" spans="1:7" s="2" customFormat="1" ht="30.75" customHeight="1">
      <c r="A33" s="122" t="s">
        <v>38</v>
      </c>
      <c r="B33" s="122"/>
      <c r="C33" s="122"/>
      <c r="D33" s="122"/>
      <c r="E33" s="122"/>
      <c r="F33" s="122"/>
      <c r="G33" s="122"/>
    </row>
    <row r="34" spans="1:7" s="2" customFormat="1" ht="27.75" customHeight="1">
      <c r="A34" s="6" t="s">
        <v>83</v>
      </c>
      <c r="B34" s="7">
        <v>100</v>
      </c>
      <c r="C34" s="58">
        <f>C35</f>
        <v>113693168.29000001</v>
      </c>
      <c r="D34" s="58">
        <f>D35</f>
        <v>118439523.31</v>
      </c>
      <c r="E34" s="58">
        <f>E35</f>
        <v>116168075.31999999</v>
      </c>
      <c r="F34" s="58">
        <f t="shared" ref="F34:F49" si="0">E34-D34</f>
        <v>-2271447.9900000095</v>
      </c>
      <c r="G34" s="58">
        <f t="shared" ref="G34:G49" si="1">E34/D34*100</f>
        <v>98.082187494072571</v>
      </c>
    </row>
    <row r="35" spans="1:7" s="2" customFormat="1" ht="28.5" customHeight="1">
      <c r="A35" s="5" t="s">
        <v>84</v>
      </c>
      <c r="B35" s="15">
        <v>101</v>
      </c>
      <c r="C35" s="62">
        <v>113693168.29000001</v>
      </c>
      <c r="D35" s="62">
        <v>118439523.31</v>
      </c>
      <c r="E35" s="62">
        <v>116168075.31999999</v>
      </c>
      <c r="F35" s="83">
        <f t="shared" si="0"/>
        <v>-2271447.9900000095</v>
      </c>
      <c r="G35" s="62">
        <f t="shared" si="1"/>
        <v>98.082187494072571</v>
      </c>
    </row>
    <row r="36" spans="1:7" s="2" customFormat="1" ht="17.399999999999999">
      <c r="A36" s="6" t="s">
        <v>85</v>
      </c>
      <c r="B36" s="7">
        <v>110</v>
      </c>
      <c r="C36" s="72">
        <f>C37+C38</f>
        <v>12104885.300000001</v>
      </c>
      <c r="D36" s="58">
        <f>D37+D38</f>
        <v>15827666</v>
      </c>
      <c r="E36" s="82">
        <f>E37+E38</f>
        <v>15989873.690000001</v>
      </c>
      <c r="F36" s="82">
        <f t="shared" si="0"/>
        <v>162207.69000000134</v>
      </c>
      <c r="G36" s="58">
        <f t="shared" si="1"/>
        <v>101.02483644777442</v>
      </c>
    </row>
    <row r="37" spans="1:7" s="2" customFormat="1">
      <c r="A37" s="14" t="s">
        <v>86</v>
      </c>
      <c r="B37" s="15">
        <v>111</v>
      </c>
      <c r="C37" s="66">
        <v>11367904.880000001</v>
      </c>
      <c r="D37" s="80">
        <v>12687666</v>
      </c>
      <c r="E37" s="81">
        <v>12631591.73</v>
      </c>
      <c r="F37" s="83">
        <f t="shared" si="0"/>
        <v>-56074.269999999553</v>
      </c>
      <c r="G37" s="62">
        <f t="shared" si="1"/>
        <v>99.558041092821952</v>
      </c>
    </row>
    <row r="38" spans="1:7" s="2" customFormat="1">
      <c r="A38" s="14" t="s">
        <v>100</v>
      </c>
      <c r="B38" s="15">
        <v>112</v>
      </c>
      <c r="C38" s="66">
        <v>736980.42</v>
      </c>
      <c r="D38" s="80">
        <v>3140000</v>
      </c>
      <c r="E38" s="80">
        <v>3358281.96</v>
      </c>
      <c r="F38" s="83">
        <f t="shared" si="0"/>
        <v>218281.95999999996</v>
      </c>
      <c r="G38" s="62">
        <f t="shared" si="1"/>
        <v>106.95165477707008</v>
      </c>
    </row>
    <row r="39" spans="1:7" s="2" customFormat="1" ht="17.399999999999999">
      <c r="A39" s="6" t="s">
        <v>108</v>
      </c>
      <c r="B39" s="7">
        <v>120</v>
      </c>
      <c r="C39" s="58"/>
      <c r="D39" s="58"/>
      <c r="E39" s="61"/>
      <c r="F39" s="82"/>
      <c r="G39" s="58"/>
    </row>
    <row r="40" spans="1:7" s="2" customFormat="1" ht="17.399999999999999">
      <c r="A40" s="6" t="s">
        <v>68</v>
      </c>
      <c r="B40" s="7">
        <v>130</v>
      </c>
      <c r="C40" s="58">
        <f>C41+C42+C43+C44+C46+C47+C48+C45</f>
        <v>4981318.03</v>
      </c>
      <c r="D40" s="58">
        <f>D41+D42+D43+D44+D46+D47+D48+D45</f>
        <v>6802283</v>
      </c>
      <c r="E40" s="58">
        <f>E41+E42+E43+E44+E46+E47+E48+E45</f>
        <v>6798605.8199999994</v>
      </c>
      <c r="F40" s="84">
        <f t="shared" si="0"/>
        <v>-3677.1800000006333</v>
      </c>
      <c r="G40" s="58">
        <f t="shared" si="1"/>
        <v>99.945941972717094</v>
      </c>
    </row>
    <row r="41" spans="1:7" s="2" customFormat="1">
      <c r="A41" s="14" t="s">
        <v>115</v>
      </c>
      <c r="B41" s="16">
        <v>131</v>
      </c>
      <c r="C41" s="62">
        <v>116619.35</v>
      </c>
      <c r="D41" s="62">
        <v>207650</v>
      </c>
      <c r="E41" s="62">
        <v>210611.13</v>
      </c>
      <c r="F41" s="83">
        <f t="shared" si="0"/>
        <v>2961.1300000000047</v>
      </c>
      <c r="G41" s="62">
        <f t="shared" si="1"/>
        <v>101.42601974476281</v>
      </c>
    </row>
    <row r="42" spans="1:7" s="2" customFormat="1">
      <c r="A42" s="14" t="s">
        <v>116</v>
      </c>
      <c r="B42" s="16">
        <v>132</v>
      </c>
      <c r="C42" s="62">
        <v>2611493.98</v>
      </c>
      <c r="D42" s="62">
        <v>3400700</v>
      </c>
      <c r="E42" s="62">
        <v>3334991.1</v>
      </c>
      <c r="F42" s="83">
        <f t="shared" si="0"/>
        <v>-65708.899999999907</v>
      </c>
      <c r="G42" s="62">
        <f t="shared" si="1"/>
        <v>98.067783103478703</v>
      </c>
    </row>
    <row r="43" spans="1:7" s="2" customFormat="1">
      <c r="A43" s="14" t="s">
        <v>103</v>
      </c>
      <c r="B43" s="16">
        <v>133</v>
      </c>
      <c r="C43" s="62">
        <v>160890.38</v>
      </c>
      <c r="D43" s="62">
        <v>84165</v>
      </c>
      <c r="E43" s="62">
        <v>84555</v>
      </c>
      <c r="F43" s="83">
        <f t="shared" si="0"/>
        <v>390</v>
      </c>
      <c r="G43" s="62">
        <f t="shared" si="1"/>
        <v>100.46337551238638</v>
      </c>
    </row>
    <row r="44" spans="1:7" s="2" customFormat="1">
      <c r="A44" s="57" t="s">
        <v>104</v>
      </c>
      <c r="B44" s="16">
        <v>134</v>
      </c>
      <c r="C44" s="62">
        <v>598792.42000000004</v>
      </c>
      <c r="D44" s="62">
        <v>700621</v>
      </c>
      <c r="E44" s="62">
        <v>758376.1</v>
      </c>
      <c r="F44" s="83">
        <f t="shared" si="0"/>
        <v>57755.099999999977</v>
      </c>
      <c r="G44" s="62">
        <f t="shared" si="1"/>
        <v>108.24341548426324</v>
      </c>
    </row>
    <row r="45" spans="1:7" s="2" customFormat="1" ht="43.5" customHeight="1">
      <c r="A45" s="78" t="s">
        <v>120</v>
      </c>
      <c r="B45" s="16">
        <v>135</v>
      </c>
      <c r="C45" s="62"/>
      <c r="D45" s="62">
        <v>725317</v>
      </c>
      <c r="E45" s="62">
        <v>725778.14</v>
      </c>
      <c r="F45" s="83">
        <f>E45-D45</f>
        <v>461.14000000001397</v>
      </c>
      <c r="G45" s="62">
        <f t="shared" si="1"/>
        <v>100.06357771843209</v>
      </c>
    </row>
    <row r="46" spans="1:7" s="2" customFormat="1" ht="36">
      <c r="A46" s="14" t="s">
        <v>117</v>
      </c>
      <c r="B46" s="16">
        <v>136</v>
      </c>
      <c r="C46" s="62">
        <v>423352.29</v>
      </c>
      <c r="D46" s="62">
        <v>250000</v>
      </c>
      <c r="E46" s="62">
        <v>247164.14</v>
      </c>
      <c r="F46" s="83">
        <f t="shared" ref="F46:F47" si="2">E46-D46</f>
        <v>-2835.859999999986</v>
      </c>
      <c r="G46" s="62">
        <f t="shared" si="1"/>
        <v>98.865656000000001</v>
      </c>
    </row>
    <row r="47" spans="1:7" s="2" customFormat="1">
      <c r="A47" s="14" t="s">
        <v>110</v>
      </c>
      <c r="B47" s="16">
        <v>137</v>
      </c>
      <c r="C47" s="62">
        <v>182595.41</v>
      </c>
      <c r="D47" s="62">
        <v>1433830</v>
      </c>
      <c r="E47" s="62">
        <v>1437130.21</v>
      </c>
      <c r="F47" s="83">
        <f t="shared" si="2"/>
        <v>3300.2099999999627</v>
      </c>
      <c r="G47" s="62">
        <f t="shared" si="1"/>
        <v>100.23016745360329</v>
      </c>
    </row>
    <row r="48" spans="1:7" s="2" customFormat="1">
      <c r="A48" s="14" t="s">
        <v>111</v>
      </c>
      <c r="B48" s="79">
        <v>138</v>
      </c>
      <c r="C48" s="62">
        <v>887574.2</v>
      </c>
      <c r="D48" s="62"/>
      <c r="E48" s="62"/>
      <c r="F48" s="82"/>
      <c r="G48" s="58"/>
    </row>
    <row r="49" spans="1:7" s="2" customFormat="1" ht="17.399999999999999">
      <c r="A49" s="6" t="s">
        <v>112</v>
      </c>
      <c r="B49" s="56"/>
      <c r="C49" s="60">
        <f>C34+C36+C40</f>
        <v>130779371.62</v>
      </c>
      <c r="D49" s="61">
        <f>D34+D36+D40</f>
        <v>141069472.31</v>
      </c>
      <c r="E49" s="82">
        <f>E34+E36+E40</f>
        <v>138956554.82999998</v>
      </c>
      <c r="F49" s="82">
        <f t="shared" si="0"/>
        <v>-2112917.4800000191</v>
      </c>
      <c r="G49" s="58">
        <f t="shared" si="1"/>
        <v>98.502214940340266</v>
      </c>
    </row>
    <row r="50" spans="1:7" ht="20.100000000000001" customHeight="1">
      <c r="A50" s="123" t="s">
        <v>105</v>
      </c>
      <c r="B50" s="124"/>
      <c r="C50" s="124"/>
      <c r="D50" s="124"/>
      <c r="E50" s="124"/>
      <c r="F50" s="124"/>
      <c r="G50" s="125"/>
    </row>
    <row r="51" spans="1:7" ht="20.100000000000001" customHeight="1">
      <c r="A51" s="5" t="s">
        <v>53</v>
      </c>
      <c r="B51" s="3">
        <v>200</v>
      </c>
      <c r="C51" s="59">
        <v>81959946.629999995</v>
      </c>
      <c r="D51" s="59">
        <v>85593133</v>
      </c>
      <c r="E51" s="59">
        <v>84209447.150000006</v>
      </c>
      <c r="F51" s="73">
        <f t="shared" ref="F51:F85" si="3">E51-D51</f>
        <v>-1383685.849999994</v>
      </c>
      <c r="G51" s="59">
        <f t="shared" ref="G51:G69" si="4">E51/D51*100</f>
        <v>98.383414882126118</v>
      </c>
    </row>
    <row r="52" spans="1:7" ht="20.100000000000001" customHeight="1">
      <c r="A52" s="5" t="s">
        <v>54</v>
      </c>
      <c r="B52" s="3">
        <v>210</v>
      </c>
      <c r="C52" s="59">
        <v>17911388.640000001</v>
      </c>
      <c r="D52" s="59">
        <v>18830504</v>
      </c>
      <c r="E52" s="59">
        <v>18192179.510000002</v>
      </c>
      <c r="F52" s="73">
        <f t="shared" si="3"/>
        <v>-638324.48999999836</v>
      </c>
      <c r="G52" s="59">
        <f t="shared" si="4"/>
        <v>96.610157168390188</v>
      </c>
    </row>
    <row r="53" spans="1:7" ht="20.100000000000001" customHeight="1">
      <c r="A53" s="5" t="s">
        <v>55</v>
      </c>
      <c r="B53" s="3">
        <v>220</v>
      </c>
      <c r="C53" s="59">
        <v>3606829.41</v>
      </c>
      <c r="D53" s="59">
        <v>5682500</v>
      </c>
      <c r="E53" s="59">
        <v>6082627.3399999999</v>
      </c>
      <c r="F53" s="73">
        <f>E53-D53</f>
        <v>400127.33999999985</v>
      </c>
      <c r="G53" s="59">
        <f t="shared" si="4"/>
        <v>107.04139621645403</v>
      </c>
    </row>
    <row r="54" spans="1:7" ht="20.100000000000001" customHeight="1">
      <c r="A54" s="5" t="s">
        <v>56</v>
      </c>
      <c r="B54" s="3">
        <v>230</v>
      </c>
      <c r="C54" s="59">
        <v>8432492.7100000009</v>
      </c>
      <c r="D54" s="59">
        <v>13020550</v>
      </c>
      <c r="E54" s="59">
        <v>13041506.01</v>
      </c>
      <c r="F54" s="73">
        <f t="shared" si="3"/>
        <v>20956.009999999776</v>
      </c>
      <c r="G54" s="59">
        <f t="shared" si="4"/>
        <v>100.16094565897752</v>
      </c>
    </row>
    <row r="55" spans="1:7" ht="20.100000000000001" customHeight="1">
      <c r="A55" s="5" t="s">
        <v>57</v>
      </c>
      <c r="B55" s="3">
        <v>240</v>
      </c>
      <c r="C55" s="59">
        <v>1825038.04</v>
      </c>
      <c r="D55" s="59">
        <v>3950000.48</v>
      </c>
      <c r="E55" s="59">
        <v>3710635.61</v>
      </c>
      <c r="F55" s="73">
        <f t="shared" si="3"/>
        <v>-239364.87000000011</v>
      </c>
      <c r="G55" s="59">
        <f t="shared" si="4"/>
        <v>93.940130609806914</v>
      </c>
    </row>
    <row r="56" spans="1:7" ht="20.100000000000001" customHeight="1">
      <c r="A56" s="5" t="s">
        <v>58</v>
      </c>
      <c r="B56" s="3">
        <v>250</v>
      </c>
      <c r="C56" s="59">
        <v>1876614.59</v>
      </c>
      <c r="D56" s="59">
        <v>2145500</v>
      </c>
      <c r="E56" s="59">
        <v>2139689.62</v>
      </c>
      <c r="F56" s="73">
        <f t="shared" si="3"/>
        <v>-5810.3799999998882</v>
      </c>
      <c r="G56" s="59">
        <f t="shared" si="4"/>
        <v>99.729182941039383</v>
      </c>
    </row>
    <row r="57" spans="1:7" ht="20.100000000000001" customHeight="1">
      <c r="A57" s="5" t="s">
        <v>59</v>
      </c>
      <c r="B57" s="3">
        <v>260</v>
      </c>
      <c r="C57" s="59">
        <v>8100</v>
      </c>
      <c r="D57" s="59">
        <v>10700</v>
      </c>
      <c r="E57" s="59">
        <v>9201.1</v>
      </c>
      <c r="F57" s="73">
        <f t="shared" si="3"/>
        <v>-1498.8999999999996</v>
      </c>
      <c r="G57" s="59">
        <f t="shared" si="4"/>
        <v>85.99158878504673</v>
      </c>
    </row>
    <row r="58" spans="1:7" ht="20.100000000000001" customHeight="1">
      <c r="A58" s="5" t="s">
        <v>65</v>
      </c>
      <c r="B58" s="3">
        <v>270</v>
      </c>
      <c r="C58" s="59">
        <f>C59+C60+C61+C62</f>
        <v>11974496.4</v>
      </c>
      <c r="D58" s="59">
        <f>D59+D60+D61+D62</f>
        <v>14075000</v>
      </c>
      <c r="E58" s="59">
        <f>E59+E60+E61+E62</f>
        <v>14076629.809999999</v>
      </c>
      <c r="F58" s="73">
        <f t="shared" si="3"/>
        <v>1629.8099999986589</v>
      </c>
      <c r="G58" s="59">
        <f t="shared" si="4"/>
        <v>100.01157946714029</v>
      </c>
    </row>
    <row r="59" spans="1:7" ht="20.100000000000001" customHeight="1">
      <c r="A59" s="14" t="s">
        <v>60</v>
      </c>
      <c r="B59" s="16">
        <v>271</v>
      </c>
      <c r="C59" s="62">
        <v>3765105.32</v>
      </c>
      <c r="D59" s="62">
        <v>3137540</v>
      </c>
      <c r="E59" s="62">
        <v>3128037</v>
      </c>
      <c r="F59" s="83">
        <f t="shared" si="3"/>
        <v>-9503</v>
      </c>
      <c r="G59" s="62">
        <f t="shared" si="4"/>
        <v>99.697119399274598</v>
      </c>
    </row>
    <row r="60" spans="1:7" ht="20.100000000000001" customHeight="1">
      <c r="A60" s="14" t="s">
        <v>61</v>
      </c>
      <c r="B60" s="16">
        <v>272</v>
      </c>
      <c r="C60" s="62">
        <v>305378.40999999997</v>
      </c>
      <c r="D60" s="62">
        <v>344730</v>
      </c>
      <c r="E60" s="62">
        <v>347559.72</v>
      </c>
      <c r="F60" s="83">
        <f t="shared" si="3"/>
        <v>2829.7199999999721</v>
      </c>
      <c r="G60" s="62">
        <f t="shared" si="4"/>
        <v>100.82085110086155</v>
      </c>
    </row>
    <row r="61" spans="1:7" ht="20.100000000000001" customHeight="1">
      <c r="A61" s="14" t="s">
        <v>62</v>
      </c>
      <c r="B61" s="16">
        <v>273</v>
      </c>
      <c r="C61" s="62">
        <v>7183675.6699999999</v>
      </c>
      <c r="D61" s="62">
        <v>9975500</v>
      </c>
      <c r="E61" s="62">
        <v>9973490.0899999999</v>
      </c>
      <c r="F61" s="83">
        <f t="shared" si="3"/>
        <v>-2009.910000000149</v>
      </c>
      <c r="G61" s="62">
        <f t="shared" si="4"/>
        <v>99.979851536263837</v>
      </c>
    </row>
    <row r="62" spans="1:7" ht="20.100000000000001" customHeight="1">
      <c r="A62" s="14" t="s">
        <v>63</v>
      </c>
      <c r="B62" s="16">
        <v>275</v>
      </c>
      <c r="C62" s="62">
        <v>720337</v>
      </c>
      <c r="D62" s="62">
        <v>617230</v>
      </c>
      <c r="E62" s="62">
        <v>627543</v>
      </c>
      <c r="F62" s="83">
        <f t="shared" si="3"/>
        <v>10313</v>
      </c>
      <c r="G62" s="62">
        <f t="shared" si="4"/>
        <v>101.67085203246764</v>
      </c>
    </row>
    <row r="63" spans="1:7" ht="39.75" customHeight="1">
      <c r="A63" s="40" t="s">
        <v>64</v>
      </c>
      <c r="B63" s="39">
        <v>280</v>
      </c>
      <c r="C63" s="59"/>
      <c r="D63" s="59"/>
      <c r="E63" s="62"/>
      <c r="F63" s="88"/>
      <c r="G63" s="59"/>
    </row>
    <row r="64" spans="1:7" ht="37.5" customHeight="1">
      <c r="A64" s="40" t="s">
        <v>66</v>
      </c>
      <c r="B64" s="39">
        <v>290</v>
      </c>
      <c r="C64" s="75">
        <v>432611.09</v>
      </c>
      <c r="D64" s="59">
        <v>480000</v>
      </c>
      <c r="E64" s="85">
        <v>427907.29</v>
      </c>
      <c r="F64" s="86">
        <f t="shared" si="3"/>
        <v>-52092.710000000021</v>
      </c>
      <c r="G64" s="59">
        <f t="shared" si="4"/>
        <v>89.147352083333331</v>
      </c>
    </row>
    <row r="65" spans="1:7" ht="20.100000000000001" customHeight="1">
      <c r="A65" s="40" t="s">
        <v>67</v>
      </c>
      <c r="B65" s="39">
        <v>300</v>
      </c>
      <c r="C65" s="59">
        <f>C67+C68</f>
        <v>314642.75</v>
      </c>
      <c r="D65" s="59">
        <f>D67+D68</f>
        <v>490972</v>
      </c>
      <c r="E65" s="86">
        <f>E67+E68</f>
        <v>485973.98</v>
      </c>
      <c r="F65" s="86">
        <f>E65-D65</f>
        <v>-4998.0200000000186</v>
      </c>
      <c r="G65" s="59">
        <f>E65/D65*100</f>
        <v>98.982015267673106</v>
      </c>
    </row>
    <row r="66" spans="1:7" ht="20.100000000000001" customHeight="1">
      <c r="A66" s="40" t="s">
        <v>36</v>
      </c>
      <c r="B66" s="39">
        <v>310</v>
      </c>
      <c r="C66" s="59"/>
      <c r="D66" s="59"/>
      <c r="E66" s="86"/>
      <c r="F66" s="86"/>
      <c r="G66" s="59"/>
    </row>
    <row r="67" spans="1:7" ht="20.100000000000001" customHeight="1">
      <c r="A67" s="38" t="s">
        <v>81</v>
      </c>
      <c r="B67" s="39">
        <v>320</v>
      </c>
      <c r="C67" s="62">
        <v>307603.84999999998</v>
      </c>
      <c r="D67" s="62">
        <v>445332</v>
      </c>
      <c r="E67" s="87">
        <v>440334</v>
      </c>
      <c r="F67" s="89">
        <f t="shared" si="3"/>
        <v>-4998</v>
      </c>
      <c r="G67" s="62">
        <f t="shared" si="4"/>
        <v>98.87769125057261</v>
      </c>
    </row>
    <row r="68" spans="1:7" ht="44.25" customHeight="1">
      <c r="A68" s="38" t="s">
        <v>106</v>
      </c>
      <c r="B68" s="39">
        <v>330</v>
      </c>
      <c r="C68" s="62">
        <v>7038.9</v>
      </c>
      <c r="D68" s="62">
        <v>45640</v>
      </c>
      <c r="E68" s="87">
        <v>45639.98</v>
      </c>
      <c r="F68" s="89">
        <f t="shared" si="3"/>
        <v>-1.9999999996798579E-2</v>
      </c>
      <c r="G68" s="62">
        <f t="shared" si="4"/>
        <v>99.999956178790541</v>
      </c>
    </row>
    <row r="69" spans="1:7" ht="20.100000000000001" customHeight="1">
      <c r="A69" s="40" t="s">
        <v>113</v>
      </c>
      <c r="B69" s="39"/>
      <c r="C69" s="58">
        <f>C51+C52+C53+C54+C55+C56+C57+C58+C64+C65</f>
        <v>128342160.26000001</v>
      </c>
      <c r="D69" s="58">
        <f>D51+D52+D53+D54+D55+D56+D57+D58+D64+D65</f>
        <v>144278859.48000002</v>
      </c>
      <c r="E69" s="84">
        <f>E51+E52+E53+E54+E55+E56+E57+E58+E64+E65</f>
        <v>142375797.41999999</v>
      </c>
      <c r="F69" s="84">
        <f>F51+F52+F53+F54+F55+F56+F57+F58+F64+F65</f>
        <v>-1903062.059999994</v>
      </c>
      <c r="G69" s="58">
        <f t="shared" si="4"/>
        <v>98.680983432459257</v>
      </c>
    </row>
    <row r="70" spans="1:7" ht="19.5" customHeight="1">
      <c r="A70" s="42" t="s">
        <v>69</v>
      </c>
      <c r="B70" s="42"/>
      <c r="C70" s="67"/>
      <c r="D70" s="67"/>
      <c r="E70" s="67"/>
      <c r="F70" s="64"/>
      <c r="G70" s="64"/>
    </row>
    <row r="71" spans="1:7" ht="19.5" customHeight="1">
      <c r="A71" s="40" t="s">
        <v>70</v>
      </c>
      <c r="B71" s="39">
        <v>400</v>
      </c>
      <c r="C71" s="59">
        <f>C53+C54+C55</f>
        <v>13864360.16</v>
      </c>
      <c r="D71" s="63">
        <f>D53+D54+D55</f>
        <v>22653050.48</v>
      </c>
      <c r="E71" s="63">
        <f>E53+E54+E55</f>
        <v>22834768.960000001</v>
      </c>
      <c r="F71" s="86">
        <f t="shared" si="3"/>
        <v>181718.48000000045</v>
      </c>
      <c r="G71" s="59">
        <f t="shared" ref="G71:G86" si="5">E71/D71*100</f>
        <v>100.80218105795701</v>
      </c>
    </row>
    <row r="72" spans="1:7" ht="19.5" customHeight="1">
      <c r="A72" s="40" t="s">
        <v>71</v>
      </c>
      <c r="B72" s="39">
        <v>410</v>
      </c>
      <c r="C72" s="59">
        <f t="shared" ref="C72:E73" si="6">C51</f>
        <v>81959946.629999995</v>
      </c>
      <c r="D72" s="63">
        <f t="shared" si="6"/>
        <v>85593133</v>
      </c>
      <c r="E72" s="63">
        <f t="shared" si="6"/>
        <v>84209447.150000006</v>
      </c>
      <c r="F72" s="86">
        <f t="shared" si="3"/>
        <v>-1383685.849999994</v>
      </c>
      <c r="G72" s="59">
        <f t="shared" si="5"/>
        <v>98.383414882126118</v>
      </c>
    </row>
    <row r="73" spans="1:7" ht="19.5" customHeight="1">
      <c r="A73" s="40" t="s">
        <v>72</v>
      </c>
      <c r="B73" s="39">
        <v>420</v>
      </c>
      <c r="C73" s="59">
        <f t="shared" si="6"/>
        <v>17911388.640000001</v>
      </c>
      <c r="D73" s="63">
        <f t="shared" si="6"/>
        <v>18830504</v>
      </c>
      <c r="E73" s="63">
        <f t="shared" si="6"/>
        <v>18192179.510000002</v>
      </c>
      <c r="F73" s="86">
        <f t="shared" si="3"/>
        <v>-638324.48999999836</v>
      </c>
      <c r="G73" s="59">
        <f t="shared" si="5"/>
        <v>96.610157168390188</v>
      </c>
    </row>
    <row r="74" spans="1:7" ht="19.5" customHeight="1">
      <c r="A74" s="40" t="s">
        <v>36</v>
      </c>
      <c r="B74" s="39">
        <v>430</v>
      </c>
      <c r="C74" s="59"/>
      <c r="D74" s="63"/>
      <c r="E74" s="63"/>
      <c r="F74" s="86"/>
      <c r="G74" s="59"/>
    </row>
    <row r="75" spans="1:7" ht="19.5" customHeight="1">
      <c r="A75" s="40" t="s">
        <v>73</v>
      </c>
      <c r="B75" s="39">
        <v>440</v>
      </c>
      <c r="C75" s="59">
        <f>C56+C57+C58+C64+C65</f>
        <v>14606464.83</v>
      </c>
      <c r="D75" s="63">
        <f>D56+D57+D58+D64+D65</f>
        <v>17202172</v>
      </c>
      <c r="E75" s="63">
        <f>E56+E57+E58+E64+E65</f>
        <v>17139401.799999997</v>
      </c>
      <c r="F75" s="86">
        <f t="shared" si="3"/>
        <v>-62770.20000000298</v>
      </c>
      <c r="G75" s="59">
        <f>E75/D75*100</f>
        <v>99.635103055590861</v>
      </c>
    </row>
    <row r="76" spans="1:7" ht="19.5" customHeight="1">
      <c r="A76" s="40" t="s">
        <v>74</v>
      </c>
      <c r="B76" s="39"/>
      <c r="C76" s="90">
        <f>SUM(C71:C75)</f>
        <v>128342160.25999999</v>
      </c>
      <c r="D76" s="64">
        <f>SUM(D71:D75)</f>
        <v>144278859.48000002</v>
      </c>
      <c r="E76" s="64">
        <f>SUM(E71:E75)</f>
        <v>142375797.42000002</v>
      </c>
      <c r="F76" s="84">
        <f t="shared" si="3"/>
        <v>-1903062.0600000024</v>
      </c>
      <c r="G76" s="58">
        <f t="shared" si="5"/>
        <v>98.680983432459286</v>
      </c>
    </row>
    <row r="77" spans="1:7" ht="19.5" customHeight="1">
      <c r="A77" s="42" t="s">
        <v>40</v>
      </c>
      <c r="B77" s="42"/>
      <c r="C77" s="84"/>
      <c r="D77" s="67"/>
      <c r="E77" s="67"/>
      <c r="F77" s="84"/>
      <c r="G77" s="64"/>
    </row>
    <row r="78" spans="1:7" ht="20.100000000000001" customHeight="1">
      <c r="A78" s="40" t="s">
        <v>44</v>
      </c>
      <c r="B78" s="39">
        <v>500</v>
      </c>
      <c r="C78" s="90">
        <f>C79</f>
        <v>192546.68</v>
      </c>
      <c r="D78" s="64">
        <f>D79</f>
        <v>5699362</v>
      </c>
      <c r="E78" s="64">
        <f>E79</f>
        <v>5590538.5899999999</v>
      </c>
      <c r="F78" s="84">
        <f t="shared" si="3"/>
        <v>-108823.41000000015</v>
      </c>
      <c r="G78" s="84">
        <f t="shared" si="5"/>
        <v>98.090603650022572</v>
      </c>
    </row>
    <row r="79" spans="1:7" ht="20.100000000000001" customHeight="1">
      <c r="A79" s="40" t="s">
        <v>39</v>
      </c>
      <c r="B79" s="41">
        <v>501</v>
      </c>
      <c r="C79" s="85">
        <v>192546.68</v>
      </c>
      <c r="D79" s="75">
        <v>5699362</v>
      </c>
      <c r="E79" s="75">
        <v>5590538.5899999999</v>
      </c>
      <c r="F79" s="86">
        <f t="shared" si="3"/>
        <v>-108823.41000000015</v>
      </c>
      <c r="G79" s="86">
        <f t="shared" si="5"/>
        <v>98.090603650022572</v>
      </c>
    </row>
    <row r="80" spans="1:7" ht="20.100000000000001" customHeight="1">
      <c r="A80" s="42" t="s">
        <v>37</v>
      </c>
      <c r="B80" s="43">
        <v>510</v>
      </c>
      <c r="C80" s="90">
        <f>C82+C84+C85+C86</f>
        <v>469406.68</v>
      </c>
      <c r="D80" s="64">
        <f>D82+D84+D86+D85</f>
        <v>6093965</v>
      </c>
      <c r="E80" s="64">
        <f>E82+E84+E86+E85</f>
        <v>5985141.0099999998</v>
      </c>
      <c r="F80" s="84">
        <f t="shared" si="3"/>
        <v>-108823.99000000022</v>
      </c>
      <c r="G80" s="90">
        <f t="shared" si="5"/>
        <v>98.214233426020655</v>
      </c>
    </row>
    <row r="81" spans="1:7" ht="20.100000000000001" customHeight="1">
      <c r="A81" s="40" t="s">
        <v>0</v>
      </c>
      <c r="B81" s="44">
        <v>511</v>
      </c>
      <c r="C81" s="85"/>
      <c r="D81" s="63"/>
      <c r="E81" s="63"/>
      <c r="F81" s="84"/>
      <c r="G81" s="85"/>
    </row>
    <row r="82" spans="1:7" ht="20.100000000000001" customHeight="1">
      <c r="A82" s="40" t="s">
        <v>1</v>
      </c>
      <c r="B82" s="45">
        <v>512</v>
      </c>
      <c r="C82" s="85">
        <v>276860</v>
      </c>
      <c r="D82" s="75">
        <v>3624443</v>
      </c>
      <c r="E82" s="75">
        <v>3558726.68</v>
      </c>
      <c r="F82" s="86">
        <f t="shared" si="3"/>
        <v>-65716.319999999832</v>
      </c>
      <c r="G82" s="85">
        <f t="shared" si="5"/>
        <v>98.186857401261392</v>
      </c>
    </row>
    <row r="83" spans="1:7" ht="20.100000000000001" customHeight="1">
      <c r="A83" s="40" t="s">
        <v>15</v>
      </c>
      <c r="B83" s="44">
        <v>513</v>
      </c>
      <c r="C83" s="86"/>
      <c r="D83" s="63"/>
      <c r="E83" s="63"/>
      <c r="F83" s="86"/>
      <c r="G83" s="85"/>
    </row>
    <row r="84" spans="1:7" ht="20.100000000000001" customHeight="1">
      <c r="A84" s="40" t="s">
        <v>2</v>
      </c>
      <c r="B84" s="45">
        <v>514</v>
      </c>
      <c r="C84" s="86"/>
      <c r="D84" s="59">
        <v>3360</v>
      </c>
      <c r="E84" s="59">
        <v>3360</v>
      </c>
      <c r="F84" s="86">
        <f t="shared" si="3"/>
        <v>0</v>
      </c>
      <c r="G84" s="85">
        <f t="shared" si="5"/>
        <v>100</v>
      </c>
    </row>
    <row r="85" spans="1:7" ht="37.5" customHeight="1">
      <c r="A85" s="40" t="s">
        <v>16</v>
      </c>
      <c r="B85" s="44">
        <v>515</v>
      </c>
      <c r="C85" s="86"/>
      <c r="D85" s="59">
        <v>450000</v>
      </c>
      <c r="E85" s="91">
        <v>450000</v>
      </c>
      <c r="F85" s="86">
        <f t="shared" si="3"/>
        <v>0</v>
      </c>
      <c r="G85" s="85">
        <f t="shared" si="5"/>
        <v>100</v>
      </c>
    </row>
    <row r="86" spans="1:7" ht="31.5" customHeight="1">
      <c r="A86" s="40" t="s">
        <v>26</v>
      </c>
      <c r="B86" s="41">
        <v>516</v>
      </c>
      <c r="C86" s="85">
        <v>192546.68</v>
      </c>
      <c r="D86" s="59">
        <v>2016162</v>
      </c>
      <c r="E86" s="59">
        <v>1973054.33</v>
      </c>
      <c r="F86" s="86">
        <f>E86-D86</f>
        <v>-43107.669999999925</v>
      </c>
      <c r="G86" s="86">
        <f t="shared" si="5"/>
        <v>97.861894530300646</v>
      </c>
    </row>
    <row r="87" spans="1:7" ht="20.100000000000001" customHeight="1">
      <c r="A87" s="42" t="s">
        <v>43</v>
      </c>
      <c r="B87" s="42"/>
      <c r="C87" s="65"/>
      <c r="D87" s="67"/>
      <c r="E87" s="67"/>
      <c r="F87" s="63"/>
      <c r="G87" s="63"/>
    </row>
    <row r="88" spans="1:7" ht="20.100000000000001" customHeight="1">
      <c r="A88" s="40" t="s">
        <v>45</v>
      </c>
      <c r="B88" s="39">
        <v>600</v>
      </c>
      <c r="C88" s="65"/>
      <c r="D88" s="64"/>
      <c r="E88" s="64"/>
      <c r="F88" s="67"/>
      <c r="G88" s="67"/>
    </row>
    <row r="89" spans="1:7" ht="20.100000000000001" customHeight="1">
      <c r="A89" s="38" t="s">
        <v>46</v>
      </c>
      <c r="B89" s="41">
        <v>601</v>
      </c>
      <c r="C89" s="65"/>
      <c r="D89" s="63"/>
      <c r="E89" s="63"/>
      <c r="F89" s="64"/>
      <c r="G89" s="64"/>
    </row>
    <row r="90" spans="1:7" ht="20.100000000000001" customHeight="1">
      <c r="A90" s="38" t="s">
        <v>47</v>
      </c>
      <c r="B90" s="41">
        <v>602</v>
      </c>
      <c r="C90" s="65"/>
      <c r="D90" s="63"/>
      <c r="E90" s="63"/>
      <c r="F90" s="63"/>
      <c r="G90" s="63"/>
    </row>
    <row r="91" spans="1:7" ht="20.100000000000001" customHeight="1">
      <c r="A91" s="38" t="s">
        <v>48</v>
      </c>
      <c r="B91" s="41">
        <v>603</v>
      </c>
      <c r="C91" s="65"/>
      <c r="D91" s="63"/>
      <c r="E91" s="63"/>
      <c r="F91" s="63"/>
      <c r="G91" s="63"/>
    </row>
    <row r="92" spans="1:7" ht="20.100000000000001" customHeight="1">
      <c r="A92" s="40" t="s">
        <v>49</v>
      </c>
      <c r="B92" s="39">
        <v>610</v>
      </c>
      <c r="C92" s="65"/>
      <c r="D92" s="63"/>
      <c r="E92" s="63"/>
      <c r="F92" s="63"/>
      <c r="G92" s="63"/>
    </row>
    <row r="93" spans="1:7" ht="20.100000000000001" customHeight="1">
      <c r="A93" s="40" t="s">
        <v>50</v>
      </c>
      <c r="B93" s="39">
        <v>620</v>
      </c>
      <c r="C93" s="65"/>
      <c r="D93" s="64"/>
      <c r="E93" s="64"/>
      <c r="F93" s="63"/>
      <c r="G93" s="63"/>
    </row>
    <row r="94" spans="1:7" ht="20.100000000000001" customHeight="1">
      <c r="A94" s="38" t="s">
        <v>46</v>
      </c>
      <c r="B94" s="41">
        <v>621</v>
      </c>
      <c r="C94" s="65"/>
      <c r="D94" s="63"/>
      <c r="E94" s="63"/>
      <c r="F94" s="64"/>
      <c r="G94" s="64"/>
    </row>
    <row r="95" spans="1:7" ht="20.100000000000001" customHeight="1">
      <c r="A95" s="38" t="s">
        <v>47</v>
      </c>
      <c r="B95" s="41">
        <v>622</v>
      </c>
      <c r="C95" s="65"/>
      <c r="D95" s="63"/>
      <c r="E95" s="63"/>
      <c r="F95" s="63"/>
      <c r="G95" s="63"/>
    </row>
    <row r="96" spans="1:7" ht="20.100000000000001" customHeight="1">
      <c r="A96" s="38" t="s">
        <v>48</v>
      </c>
      <c r="B96" s="41">
        <v>623</v>
      </c>
      <c r="C96" s="65"/>
      <c r="D96" s="63"/>
      <c r="E96" s="63"/>
      <c r="F96" s="63"/>
      <c r="G96" s="63"/>
    </row>
    <row r="97" spans="1:7" ht="20.100000000000001" customHeight="1">
      <c r="A97" s="40" t="s">
        <v>27</v>
      </c>
      <c r="B97" s="39">
        <v>630</v>
      </c>
      <c r="C97" s="65"/>
      <c r="D97" s="63"/>
      <c r="E97" s="63"/>
      <c r="F97" s="63"/>
      <c r="G97" s="63"/>
    </row>
    <row r="98" spans="1:7" ht="20.100000000000001" customHeight="1">
      <c r="A98" s="42" t="s">
        <v>12</v>
      </c>
      <c r="B98" s="46">
        <v>700</v>
      </c>
      <c r="C98" s="58">
        <f>C49+C78</f>
        <v>130971918.30000001</v>
      </c>
      <c r="D98" s="64">
        <f>D49+D78</f>
        <v>146768834.31</v>
      </c>
      <c r="E98" s="84">
        <f>E49+E78</f>
        <v>144547093.41999999</v>
      </c>
      <c r="F98" s="84">
        <f>E98-D98</f>
        <v>-2221740.8900000155</v>
      </c>
      <c r="G98" s="58">
        <f>E98/D98*100</f>
        <v>98.486231153606269</v>
      </c>
    </row>
    <row r="99" spans="1:7" ht="20.100000000000001" customHeight="1">
      <c r="A99" s="42" t="s">
        <v>18</v>
      </c>
      <c r="B99" s="46">
        <v>800</v>
      </c>
      <c r="C99" s="58">
        <f>C69+C80</f>
        <v>128811566.94000001</v>
      </c>
      <c r="D99" s="64">
        <f>D69+D80</f>
        <v>150372824.48000002</v>
      </c>
      <c r="E99" s="84">
        <f>E76+E80</f>
        <v>148360938.43000001</v>
      </c>
      <c r="F99" s="84">
        <f>E99-D99</f>
        <v>-2011886.0500000119</v>
      </c>
      <c r="G99" s="58">
        <f>E99/D99*100</f>
        <v>98.662068058535667</v>
      </c>
    </row>
    <row r="100" spans="1:7" ht="20.100000000000001" customHeight="1">
      <c r="A100" s="47" t="s">
        <v>102</v>
      </c>
      <c r="B100" s="48">
        <v>850</v>
      </c>
      <c r="C100" s="58">
        <f>C31+C98-C99</f>
        <v>5689259.1700000018</v>
      </c>
      <c r="D100" s="66">
        <f>D31+D98-D99</f>
        <v>2085268.9999999702</v>
      </c>
      <c r="E100" s="92">
        <f>E31+E98-E99</f>
        <v>1875414.1599999666</v>
      </c>
      <c r="F100" s="64"/>
      <c r="G100" s="64"/>
    </row>
    <row r="101" spans="1:7" ht="19.5" customHeight="1">
      <c r="A101" s="119" t="s">
        <v>41</v>
      </c>
      <c r="B101" s="120"/>
      <c r="C101" s="121"/>
      <c r="D101" s="74"/>
      <c r="E101" s="64"/>
      <c r="F101" s="49"/>
      <c r="G101" s="49"/>
    </row>
    <row r="102" spans="1:7" ht="19.5" customHeight="1">
      <c r="A102" s="40" t="s">
        <v>51</v>
      </c>
      <c r="B102" s="51">
        <v>900</v>
      </c>
      <c r="C102" s="9">
        <v>585.5</v>
      </c>
      <c r="D102" s="73">
        <v>553.25</v>
      </c>
      <c r="E102" s="52"/>
      <c r="F102" s="50"/>
      <c r="G102" s="50"/>
    </row>
    <row r="103" spans="1:7" ht="19.5" customHeight="1">
      <c r="A103" s="40" t="s">
        <v>75</v>
      </c>
      <c r="B103" s="51">
        <v>910</v>
      </c>
      <c r="C103" s="59">
        <v>101775522.66</v>
      </c>
      <c r="D103" s="73">
        <v>95470509.359999999</v>
      </c>
      <c r="E103" s="68">
        <v>98196456.109999999</v>
      </c>
      <c r="F103" s="52"/>
      <c r="G103" s="52"/>
    </row>
    <row r="104" spans="1:7" ht="19.5" customHeight="1">
      <c r="A104" s="40" t="s">
        <v>42</v>
      </c>
      <c r="B104" s="51">
        <v>920</v>
      </c>
      <c r="C104" s="9"/>
      <c r="D104" s="37"/>
      <c r="E104" s="37"/>
      <c r="F104" s="37"/>
      <c r="G104" s="37"/>
    </row>
    <row r="105" spans="1:7" ht="19.5" customHeight="1">
      <c r="A105" s="40" t="s">
        <v>52</v>
      </c>
      <c r="B105" s="51">
        <v>930</v>
      </c>
      <c r="C105" s="3"/>
      <c r="D105" s="37"/>
      <c r="E105" s="37"/>
      <c r="F105" s="37"/>
      <c r="G105" s="37"/>
    </row>
    <row r="106" spans="1:7" ht="19.5" customHeight="1">
      <c r="A106" s="40" t="s">
        <v>76</v>
      </c>
      <c r="B106" s="51">
        <v>940</v>
      </c>
      <c r="C106" s="3"/>
      <c r="D106" s="37"/>
      <c r="E106" s="37"/>
      <c r="F106" s="37"/>
      <c r="G106" s="37"/>
    </row>
    <row r="107" spans="1:7" ht="19.5" customHeight="1">
      <c r="A107" s="40" t="s">
        <v>77</v>
      </c>
      <c r="B107" s="51">
        <v>950</v>
      </c>
      <c r="C107" s="69"/>
      <c r="D107" s="37"/>
      <c r="E107" s="37"/>
      <c r="F107" s="37"/>
      <c r="G107" s="37"/>
    </row>
    <row r="108" spans="1:7" ht="19.5" customHeight="1">
      <c r="A108" s="11"/>
      <c r="B108" s="11"/>
      <c r="C108" s="77"/>
      <c r="D108" s="17"/>
      <c r="E108" s="17"/>
      <c r="F108" s="17"/>
      <c r="G108" s="17"/>
    </row>
    <row r="109" spans="1:7" s="18" customFormat="1" ht="18" customHeight="1">
      <c r="A109" s="103" t="s">
        <v>123</v>
      </c>
      <c r="B109" s="70"/>
      <c r="C109" s="96"/>
      <c r="D109" s="97"/>
      <c r="E109" s="98"/>
      <c r="F109" s="99"/>
      <c r="G109" s="99"/>
    </row>
    <row r="110" spans="1:7" s="18" customFormat="1" ht="18" customHeight="1">
      <c r="A110" s="100" t="s">
        <v>124</v>
      </c>
      <c r="B110" s="101"/>
      <c r="C110" s="102"/>
      <c r="D110" s="101"/>
      <c r="E110" s="112" t="s">
        <v>125</v>
      </c>
      <c r="F110" s="112"/>
      <c r="G110" s="99"/>
    </row>
    <row r="111" spans="1:7" ht="20.100000000000001" customHeight="1">
      <c r="C111" s="1"/>
      <c r="F111" s="71"/>
      <c r="G111" s="71"/>
    </row>
    <row r="112" spans="1:7">
      <c r="A112" s="11"/>
      <c r="B112" s="11"/>
      <c r="D112" s="12"/>
      <c r="E112" s="12"/>
      <c r="F112" s="12"/>
      <c r="G112" s="12"/>
    </row>
    <row r="113" spans="1:7">
      <c r="A113" s="11"/>
      <c r="B113" s="11"/>
      <c r="D113" s="12"/>
      <c r="E113" s="12"/>
      <c r="F113" s="12"/>
      <c r="G113" s="12"/>
    </row>
    <row r="114" spans="1:7">
      <c r="A114" s="11"/>
      <c r="B114" s="11"/>
      <c r="D114" s="12"/>
      <c r="E114" s="12"/>
      <c r="F114" s="12"/>
      <c r="G114" s="12"/>
    </row>
    <row r="115" spans="1:7">
      <c r="A115" s="11"/>
      <c r="B115" s="11"/>
      <c r="D115" s="12"/>
      <c r="E115" s="12"/>
      <c r="F115" s="12"/>
      <c r="G115" s="12"/>
    </row>
    <row r="116" spans="1:7">
      <c r="A116" s="11"/>
      <c r="B116" s="11"/>
      <c r="D116" s="12"/>
      <c r="E116" s="12"/>
      <c r="F116" s="12"/>
      <c r="G116" s="12"/>
    </row>
    <row r="117" spans="1:7">
      <c r="A117" s="11"/>
      <c r="B117" s="11"/>
      <c r="D117" s="12"/>
      <c r="E117" s="12"/>
      <c r="F117" s="12"/>
      <c r="G117" s="12"/>
    </row>
    <row r="118" spans="1:7">
      <c r="A118" s="11"/>
      <c r="B118" s="11"/>
      <c r="D118" s="12"/>
      <c r="E118" s="12"/>
      <c r="F118" s="12"/>
      <c r="G118" s="12"/>
    </row>
    <row r="119" spans="1:7">
      <c r="A119" s="11"/>
      <c r="B119" s="11"/>
      <c r="D119" s="12"/>
      <c r="E119" s="12"/>
      <c r="F119" s="12"/>
      <c r="G119" s="12"/>
    </row>
    <row r="120" spans="1:7">
      <c r="A120" s="11"/>
      <c r="B120" s="11"/>
      <c r="D120" s="12"/>
      <c r="E120" s="12"/>
      <c r="F120" s="12"/>
      <c r="G120" s="12"/>
    </row>
    <row r="121" spans="1:7">
      <c r="A121" s="11"/>
      <c r="B121" s="11"/>
      <c r="D121" s="12"/>
      <c r="E121" s="12"/>
      <c r="F121" s="12"/>
      <c r="G121" s="12"/>
    </row>
    <row r="122" spans="1:7">
      <c r="A122" s="11"/>
      <c r="B122" s="11"/>
      <c r="D122" s="12"/>
      <c r="E122" s="12"/>
      <c r="F122" s="12"/>
      <c r="G122" s="12"/>
    </row>
    <row r="123" spans="1:7">
      <c r="A123" s="11"/>
      <c r="B123" s="11"/>
      <c r="D123" s="12"/>
      <c r="E123" s="12"/>
      <c r="F123" s="12"/>
      <c r="G123" s="12"/>
    </row>
    <row r="124" spans="1:7">
      <c r="A124" s="11"/>
      <c r="B124" s="11"/>
      <c r="D124" s="12"/>
      <c r="E124" s="12"/>
      <c r="F124" s="12"/>
      <c r="G124" s="12"/>
    </row>
    <row r="125" spans="1:7">
      <c r="A125" s="11"/>
      <c r="B125" s="11"/>
      <c r="D125" s="12"/>
      <c r="E125" s="12"/>
      <c r="F125" s="12"/>
      <c r="G125" s="12"/>
    </row>
    <row r="126" spans="1:7">
      <c r="A126" s="11"/>
      <c r="B126" s="11"/>
      <c r="D126" s="12"/>
      <c r="E126" s="12"/>
      <c r="F126" s="12"/>
      <c r="G126" s="12"/>
    </row>
    <row r="127" spans="1:7">
      <c r="A127" s="11"/>
      <c r="B127" s="11"/>
      <c r="D127" s="12"/>
      <c r="E127" s="12"/>
      <c r="F127" s="12"/>
      <c r="G127" s="12"/>
    </row>
    <row r="128" spans="1:7">
      <c r="A128" s="11"/>
      <c r="B128" s="11"/>
      <c r="D128" s="12"/>
      <c r="E128" s="12"/>
      <c r="F128" s="12"/>
      <c r="G128" s="12"/>
    </row>
    <row r="129" spans="1:7">
      <c r="A129" s="11"/>
      <c r="B129" s="11"/>
      <c r="D129" s="12"/>
      <c r="E129" s="12"/>
      <c r="F129" s="12"/>
      <c r="G129" s="12"/>
    </row>
    <row r="130" spans="1:7">
      <c r="A130" s="11"/>
      <c r="B130" s="11"/>
      <c r="D130" s="12"/>
      <c r="E130" s="12"/>
      <c r="F130" s="12"/>
      <c r="G130" s="12"/>
    </row>
    <row r="131" spans="1:7">
      <c r="A131" s="11"/>
      <c r="B131" s="11"/>
      <c r="D131" s="12"/>
      <c r="E131" s="12"/>
      <c r="F131" s="12"/>
      <c r="G131" s="12"/>
    </row>
    <row r="132" spans="1:7">
      <c r="A132" s="11"/>
      <c r="B132" s="11"/>
      <c r="D132" s="12"/>
      <c r="E132" s="12"/>
      <c r="F132" s="12"/>
      <c r="G132" s="12"/>
    </row>
    <row r="133" spans="1:7">
      <c r="A133" s="11"/>
      <c r="B133" s="11"/>
      <c r="D133" s="12"/>
      <c r="E133" s="12"/>
      <c r="F133" s="12"/>
      <c r="G133" s="12"/>
    </row>
    <row r="134" spans="1:7">
      <c r="A134" s="11"/>
      <c r="B134" s="11"/>
      <c r="D134" s="12"/>
      <c r="E134" s="12"/>
      <c r="F134" s="12"/>
      <c r="G134" s="12"/>
    </row>
    <row r="135" spans="1:7">
      <c r="A135" s="11"/>
      <c r="B135" s="11"/>
      <c r="D135" s="12"/>
      <c r="E135" s="12"/>
      <c r="F135" s="12"/>
      <c r="G135" s="12"/>
    </row>
    <row r="136" spans="1:7">
      <c r="A136" s="11"/>
      <c r="B136" s="11"/>
      <c r="D136" s="12"/>
      <c r="E136" s="12"/>
      <c r="F136" s="12"/>
      <c r="G136" s="12"/>
    </row>
    <row r="137" spans="1:7">
      <c r="A137" s="11"/>
      <c r="B137" s="11"/>
      <c r="D137" s="12"/>
      <c r="E137" s="12"/>
      <c r="F137" s="12"/>
      <c r="G137" s="12"/>
    </row>
    <row r="138" spans="1:7">
      <c r="A138" s="11"/>
      <c r="B138" s="11"/>
      <c r="D138" s="12"/>
      <c r="E138" s="12"/>
      <c r="F138" s="12"/>
      <c r="G138" s="12"/>
    </row>
    <row r="139" spans="1:7">
      <c r="A139" s="11"/>
      <c r="B139" s="11"/>
      <c r="D139" s="12"/>
      <c r="E139" s="12"/>
      <c r="F139" s="12"/>
      <c r="G139" s="12"/>
    </row>
    <row r="140" spans="1:7">
      <c r="A140" s="11"/>
      <c r="B140" s="11"/>
      <c r="D140" s="12"/>
      <c r="E140" s="12"/>
      <c r="F140" s="12"/>
      <c r="G140" s="12"/>
    </row>
    <row r="141" spans="1:7">
      <c r="A141" s="11"/>
      <c r="B141" s="11"/>
      <c r="D141" s="12"/>
      <c r="E141" s="12"/>
      <c r="F141" s="12"/>
      <c r="G141" s="12"/>
    </row>
    <row r="142" spans="1:7">
      <c r="A142" s="11"/>
      <c r="B142" s="11"/>
      <c r="D142" s="12"/>
      <c r="E142" s="12"/>
      <c r="F142" s="12"/>
      <c r="G142" s="12"/>
    </row>
    <row r="143" spans="1:7">
      <c r="A143" s="11"/>
      <c r="B143" s="11"/>
      <c r="D143" s="12"/>
      <c r="E143" s="12"/>
      <c r="F143" s="12"/>
      <c r="G143" s="12"/>
    </row>
    <row r="144" spans="1:7">
      <c r="A144" s="11"/>
      <c r="B144" s="11"/>
      <c r="D144" s="12"/>
      <c r="E144" s="12"/>
      <c r="F144" s="12"/>
      <c r="G144" s="12"/>
    </row>
    <row r="145" spans="1:7">
      <c r="A145" s="13"/>
      <c r="B145" s="13"/>
      <c r="F145" s="12"/>
      <c r="G145" s="12"/>
    </row>
    <row r="146" spans="1:7">
      <c r="A146" s="13"/>
      <c r="B146" s="13"/>
    </row>
    <row r="147" spans="1:7">
      <c r="A147" s="13"/>
      <c r="B147" s="13"/>
    </row>
    <row r="148" spans="1:7">
      <c r="A148" s="13"/>
      <c r="B148" s="13"/>
    </row>
    <row r="149" spans="1:7">
      <c r="A149" s="13"/>
      <c r="B149" s="13"/>
    </row>
    <row r="150" spans="1:7">
      <c r="A150" s="13"/>
      <c r="B150" s="13"/>
    </row>
    <row r="151" spans="1:7">
      <c r="A151" s="13"/>
      <c r="B151" s="13"/>
    </row>
    <row r="152" spans="1:7">
      <c r="A152" s="13"/>
      <c r="B152" s="13"/>
    </row>
    <row r="153" spans="1:7">
      <c r="A153" s="13"/>
      <c r="B153" s="13"/>
    </row>
    <row r="154" spans="1:7">
      <c r="A154" s="13"/>
      <c r="B154" s="13"/>
    </row>
    <row r="155" spans="1:7">
      <c r="A155" s="13"/>
      <c r="B155" s="13"/>
    </row>
    <row r="156" spans="1:7">
      <c r="A156" s="13"/>
      <c r="B156" s="13"/>
    </row>
    <row r="157" spans="1:7">
      <c r="A157" s="13"/>
      <c r="B157" s="13"/>
    </row>
    <row r="158" spans="1:7">
      <c r="A158" s="13"/>
      <c r="B158" s="13"/>
    </row>
    <row r="159" spans="1:7">
      <c r="A159" s="13"/>
      <c r="B159" s="13"/>
    </row>
    <row r="160" spans="1:7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  <row r="164" spans="1:2">
      <c r="A164" s="13"/>
      <c r="B164" s="13"/>
    </row>
    <row r="165" spans="1:2">
      <c r="A165" s="13"/>
      <c r="B165" s="13"/>
    </row>
    <row r="166" spans="1:2">
      <c r="A166" s="13"/>
      <c r="B166" s="13"/>
    </row>
    <row r="167" spans="1:2">
      <c r="A167" s="13"/>
      <c r="B167" s="13"/>
    </row>
    <row r="168" spans="1:2">
      <c r="A168" s="13"/>
      <c r="B168" s="13"/>
    </row>
    <row r="169" spans="1:2">
      <c r="A169" s="13"/>
      <c r="B169" s="13"/>
    </row>
    <row r="170" spans="1:2">
      <c r="A170" s="13"/>
      <c r="B170" s="13"/>
    </row>
    <row r="171" spans="1:2">
      <c r="A171" s="13"/>
      <c r="B171" s="13"/>
    </row>
    <row r="172" spans="1:2">
      <c r="A172" s="13"/>
      <c r="B172" s="13"/>
    </row>
    <row r="173" spans="1:2">
      <c r="A173" s="13"/>
      <c r="B173" s="13"/>
    </row>
    <row r="174" spans="1:2">
      <c r="A174" s="13"/>
      <c r="B174" s="13"/>
    </row>
    <row r="175" spans="1:2">
      <c r="A175" s="13"/>
      <c r="B175" s="13"/>
    </row>
    <row r="176" spans="1:2">
      <c r="A176" s="13"/>
      <c r="B176" s="13"/>
    </row>
    <row r="177" spans="1:2">
      <c r="A177" s="13"/>
      <c r="B177" s="13"/>
    </row>
    <row r="178" spans="1:2">
      <c r="A178" s="13"/>
      <c r="B178" s="13"/>
    </row>
    <row r="179" spans="1:2">
      <c r="A179" s="13"/>
      <c r="B179" s="13"/>
    </row>
    <row r="180" spans="1:2">
      <c r="A180" s="13"/>
      <c r="B180" s="13"/>
    </row>
    <row r="181" spans="1:2">
      <c r="A181" s="13"/>
      <c r="B181" s="13"/>
    </row>
    <row r="182" spans="1:2">
      <c r="A182" s="13"/>
      <c r="B182" s="13"/>
    </row>
    <row r="183" spans="1:2">
      <c r="A183" s="13"/>
      <c r="B183" s="13"/>
    </row>
    <row r="184" spans="1:2">
      <c r="A184" s="13"/>
      <c r="B184" s="13"/>
    </row>
    <row r="185" spans="1:2">
      <c r="A185" s="13"/>
      <c r="B185" s="13"/>
    </row>
    <row r="186" spans="1:2">
      <c r="A186" s="13"/>
      <c r="B186" s="13"/>
    </row>
    <row r="187" spans="1:2">
      <c r="A187" s="13"/>
      <c r="B187" s="13"/>
    </row>
    <row r="188" spans="1:2">
      <c r="A188" s="13"/>
      <c r="B188" s="13"/>
    </row>
    <row r="189" spans="1:2">
      <c r="A189" s="13"/>
      <c r="B189" s="13"/>
    </row>
    <row r="190" spans="1:2">
      <c r="A190" s="13"/>
      <c r="B190" s="13"/>
    </row>
    <row r="191" spans="1:2">
      <c r="A191" s="13"/>
      <c r="B191" s="13"/>
    </row>
    <row r="192" spans="1:2">
      <c r="A192" s="13"/>
      <c r="B192" s="13"/>
    </row>
    <row r="193" spans="1:2">
      <c r="A193" s="13"/>
      <c r="B193" s="13"/>
    </row>
    <row r="194" spans="1:2">
      <c r="A194" s="13"/>
      <c r="B194" s="13"/>
    </row>
    <row r="195" spans="1:2">
      <c r="A195" s="13"/>
      <c r="B195" s="13"/>
    </row>
    <row r="196" spans="1:2">
      <c r="A196" s="13"/>
      <c r="B196" s="13"/>
    </row>
    <row r="197" spans="1:2">
      <c r="A197" s="13"/>
      <c r="B197" s="13"/>
    </row>
    <row r="198" spans="1:2">
      <c r="A198" s="13"/>
      <c r="B198" s="13"/>
    </row>
    <row r="199" spans="1:2">
      <c r="A199" s="13"/>
      <c r="B199" s="13"/>
    </row>
    <row r="200" spans="1:2">
      <c r="A200" s="13"/>
      <c r="B200" s="13"/>
    </row>
    <row r="201" spans="1:2">
      <c r="A201" s="13"/>
      <c r="B201" s="13"/>
    </row>
    <row r="202" spans="1:2">
      <c r="A202" s="13"/>
      <c r="B202" s="13"/>
    </row>
    <row r="203" spans="1:2">
      <c r="A203" s="13"/>
      <c r="B203" s="13"/>
    </row>
    <row r="204" spans="1:2">
      <c r="A204" s="13"/>
      <c r="B204" s="13"/>
    </row>
    <row r="205" spans="1:2">
      <c r="A205" s="13"/>
      <c r="B205" s="13"/>
    </row>
    <row r="206" spans="1:2">
      <c r="A206" s="13"/>
      <c r="B206" s="13"/>
    </row>
    <row r="207" spans="1:2">
      <c r="A207" s="13"/>
      <c r="B207" s="13"/>
    </row>
    <row r="208" spans="1:2">
      <c r="A208" s="13"/>
      <c r="B208" s="13"/>
    </row>
    <row r="209" spans="1:2">
      <c r="A209" s="13"/>
      <c r="B209" s="13"/>
    </row>
    <row r="210" spans="1:2">
      <c r="A210" s="13"/>
      <c r="B210" s="13"/>
    </row>
    <row r="211" spans="1:2">
      <c r="A211" s="13"/>
      <c r="B211" s="13"/>
    </row>
    <row r="212" spans="1:2">
      <c r="A212" s="13"/>
      <c r="B212" s="13"/>
    </row>
    <row r="213" spans="1:2">
      <c r="A213" s="13"/>
      <c r="B213" s="13"/>
    </row>
    <row r="214" spans="1:2">
      <c r="A214" s="13"/>
      <c r="B214" s="13"/>
    </row>
    <row r="215" spans="1:2">
      <c r="A215" s="13"/>
      <c r="B215" s="13"/>
    </row>
    <row r="216" spans="1:2">
      <c r="A216" s="13"/>
      <c r="B216" s="13"/>
    </row>
    <row r="217" spans="1:2">
      <c r="A217" s="13"/>
      <c r="B217" s="13"/>
    </row>
    <row r="218" spans="1:2">
      <c r="A218" s="13"/>
      <c r="B218" s="13"/>
    </row>
    <row r="219" spans="1:2">
      <c r="A219" s="13"/>
      <c r="B219" s="13"/>
    </row>
    <row r="220" spans="1:2">
      <c r="A220" s="13"/>
      <c r="B220" s="13"/>
    </row>
    <row r="221" spans="1:2">
      <c r="A221" s="13"/>
      <c r="B221" s="13"/>
    </row>
    <row r="222" spans="1:2">
      <c r="A222" s="13"/>
      <c r="B222" s="13"/>
    </row>
    <row r="223" spans="1:2">
      <c r="A223" s="13"/>
      <c r="B223" s="13"/>
    </row>
    <row r="224" spans="1:2">
      <c r="A224" s="13"/>
      <c r="B224" s="13"/>
    </row>
    <row r="225" spans="1:2">
      <c r="A225" s="13"/>
      <c r="B225" s="13"/>
    </row>
    <row r="226" spans="1:2">
      <c r="A226" s="13"/>
      <c r="B226" s="13"/>
    </row>
    <row r="227" spans="1:2">
      <c r="A227" s="13"/>
      <c r="B227" s="13"/>
    </row>
    <row r="228" spans="1:2">
      <c r="A228" s="13"/>
      <c r="B228" s="13"/>
    </row>
    <row r="229" spans="1:2">
      <c r="A229" s="13"/>
      <c r="B229" s="13"/>
    </row>
    <row r="230" spans="1:2">
      <c r="A230" s="13"/>
      <c r="B230" s="13"/>
    </row>
    <row r="231" spans="1:2">
      <c r="A231" s="13"/>
      <c r="B231" s="13"/>
    </row>
    <row r="232" spans="1:2">
      <c r="A232" s="13"/>
      <c r="B232" s="13"/>
    </row>
    <row r="233" spans="1:2">
      <c r="A233" s="13"/>
      <c r="B233" s="13"/>
    </row>
    <row r="234" spans="1:2">
      <c r="A234" s="13"/>
      <c r="B234" s="13"/>
    </row>
    <row r="235" spans="1:2">
      <c r="A235" s="13"/>
      <c r="B235" s="13"/>
    </row>
    <row r="236" spans="1:2">
      <c r="A236" s="13"/>
      <c r="B236" s="13"/>
    </row>
    <row r="237" spans="1:2">
      <c r="A237" s="13"/>
      <c r="B237" s="13"/>
    </row>
    <row r="238" spans="1:2">
      <c r="A238" s="13"/>
      <c r="B238" s="13"/>
    </row>
    <row r="239" spans="1:2">
      <c r="A239" s="13"/>
      <c r="B239" s="13"/>
    </row>
    <row r="240" spans="1:2">
      <c r="A240" s="13"/>
      <c r="B240" s="13"/>
    </row>
    <row r="241" spans="1:2">
      <c r="A241" s="13"/>
      <c r="B241" s="13"/>
    </row>
    <row r="242" spans="1:2">
      <c r="A242" s="13"/>
      <c r="B242" s="13"/>
    </row>
    <row r="243" spans="1:2">
      <c r="A243" s="13"/>
      <c r="B243" s="13"/>
    </row>
    <row r="244" spans="1:2">
      <c r="A244" s="13"/>
      <c r="B244" s="13"/>
    </row>
    <row r="245" spans="1:2">
      <c r="A245" s="13"/>
      <c r="B245" s="13"/>
    </row>
    <row r="246" spans="1:2">
      <c r="A246" s="13"/>
      <c r="B246" s="13"/>
    </row>
    <row r="247" spans="1:2">
      <c r="A247" s="13"/>
      <c r="B247" s="13"/>
    </row>
    <row r="248" spans="1:2">
      <c r="A248" s="13"/>
      <c r="B248" s="13"/>
    </row>
    <row r="249" spans="1:2">
      <c r="A249" s="13"/>
      <c r="B249" s="13"/>
    </row>
    <row r="250" spans="1:2">
      <c r="A250" s="13"/>
      <c r="B250" s="13"/>
    </row>
    <row r="251" spans="1:2">
      <c r="A251" s="13"/>
      <c r="B251" s="13"/>
    </row>
    <row r="252" spans="1:2">
      <c r="A252" s="13"/>
      <c r="B252" s="13"/>
    </row>
    <row r="253" spans="1:2">
      <c r="A253" s="13"/>
      <c r="B253" s="13"/>
    </row>
    <row r="254" spans="1:2">
      <c r="A254" s="13"/>
      <c r="B254" s="13"/>
    </row>
    <row r="255" spans="1:2">
      <c r="A255" s="13"/>
      <c r="B255" s="13"/>
    </row>
    <row r="256" spans="1:2">
      <c r="A256" s="13"/>
      <c r="B256" s="13"/>
    </row>
    <row r="257" spans="1:2">
      <c r="A257" s="13"/>
      <c r="B257" s="13"/>
    </row>
    <row r="258" spans="1:2">
      <c r="A258" s="13"/>
      <c r="B258" s="13"/>
    </row>
    <row r="259" spans="1:2">
      <c r="A259" s="13"/>
      <c r="B259" s="13"/>
    </row>
    <row r="260" spans="1:2">
      <c r="A260" s="13"/>
      <c r="B260" s="13"/>
    </row>
    <row r="261" spans="1:2">
      <c r="A261" s="13"/>
      <c r="B261" s="13"/>
    </row>
    <row r="262" spans="1:2">
      <c r="A262" s="13"/>
      <c r="B262" s="13"/>
    </row>
    <row r="263" spans="1:2">
      <c r="A263" s="13"/>
      <c r="B263" s="13"/>
    </row>
    <row r="264" spans="1:2">
      <c r="A264" s="13"/>
      <c r="B264" s="13"/>
    </row>
    <row r="265" spans="1:2">
      <c r="A265" s="13"/>
      <c r="B265" s="13"/>
    </row>
    <row r="266" spans="1:2">
      <c r="A266" s="13"/>
      <c r="B266" s="13"/>
    </row>
    <row r="267" spans="1:2">
      <c r="A267" s="13"/>
      <c r="B267" s="13"/>
    </row>
    <row r="268" spans="1:2">
      <c r="A268" s="13"/>
      <c r="B268" s="13"/>
    </row>
    <row r="269" spans="1:2">
      <c r="A269" s="13"/>
      <c r="B269" s="13"/>
    </row>
    <row r="270" spans="1:2">
      <c r="A270" s="13"/>
      <c r="B270" s="13"/>
    </row>
    <row r="271" spans="1:2">
      <c r="A271" s="13"/>
      <c r="B271" s="13"/>
    </row>
    <row r="272" spans="1:2">
      <c r="A272" s="13"/>
      <c r="B272" s="13"/>
    </row>
    <row r="273" spans="1:2">
      <c r="A273" s="13"/>
      <c r="B273" s="13"/>
    </row>
    <row r="274" spans="1:2">
      <c r="A274" s="13"/>
      <c r="B274" s="13"/>
    </row>
    <row r="275" spans="1:2">
      <c r="A275" s="13"/>
      <c r="B275" s="13"/>
    </row>
    <row r="276" spans="1:2">
      <c r="A276" s="13"/>
      <c r="B276" s="13"/>
    </row>
    <row r="277" spans="1:2">
      <c r="A277" s="13"/>
      <c r="B277" s="13"/>
    </row>
    <row r="278" spans="1:2">
      <c r="A278" s="13"/>
      <c r="B278" s="13"/>
    </row>
    <row r="279" spans="1:2">
      <c r="A279" s="13"/>
      <c r="B279" s="13"/>
    </row>
    <row r="280" spans="1:2">
      <c r="A280" s="13"/>
      <c r="B280" s="13"/>
    </row>
    <row r="281" spans="1:2">
      <c r="A281" s="13"/>
      <c r="B281" s="13"/>
    </row>
    <row r="282" spans="1:2">
      <c r="A282" s="13"/>
      <c r="B282" s="13"/>
    </row>
    <row r="283" spans="1:2">
      <c r="A283" s="13"/>
      <c r="B283" s="13"/>
    </row>
    <row r="284" spans="1:2">
      <c r="A284" s="13"/>
      <c r="B284" s="13"/>
    </row>
    <row r="285" spans="1:2">
      <c r="A285" s="13"/>
      <c r="B285" s="13"/>
    </row>
    <row r="286" spans="1:2">
      <c r="A286" s="13"/>
      <c r="B286" s="13"/>
    </row>
    <row r="287" spans="1:2">
      <c r="A287" s="13"/>
      <c r="B287" s="13"/>
    </row>
    <row r="288" spans="1:2">
      <c r="A288" s="13"/>
      <c r="B288" s="13"/>
    </row>
    <row r="289" spans="1:2">
      <c r="A289" s="13"/>
      <c r="B289" s="13"/>
    </row>
    <row r="290" spans="1:2">
      <c r="A290" s="13"/>
      <c r="B290" s="13"/>
    </row>
    <row r="291" spans="1:2">
      <c r="A291" s="13"/>
      <c r="B291" s="13"/>
    </row>
    <row r="292" spans="1:2">
      <c r="A292" s="13"/>
      <c r="B292" s="13"/>
    </row>
    <row r="293" spans="1:2">
      <c r="A293" s="13"/>
      <c r="B293" s="13"/>
    </row>
    <row r="294" spans="1:2">
      <c r="A294" s="13"/>
      <c r="B294" s="13"/>
    </row>
    <row r="295" spans="1:2">
      <c r="A295" s="13"/>
      <c r="B295" s="13"/>
    </row>
    <row r="296" spans="1:2">
      <c r="A296" s="13"/>
      <c r="B296" s="13"/>
    </row>
    <row r="297" spans="1:2">
      <c r="A297" s="13"/>
      <c r="B297" s="13"/>
    </row>
    <row r="298" spans="1:2">
      <c r="A298" s="13"/>
      <c r="B298" s="13"/>
    </row>
    <row r="299" spans="1:2">
      <c r="A299" s="13"/>
      <c r="B299" s="13"/>
    </row>
    <row r="300" spans="1:2">
      <c r="A300" s="13"/>
      <c r="B300" s="13"/>
    </row>
    <row r="301" spans="1:2">
      <c r="A301" s="13"/>
      <c r="B301" s="13"/>
    </row>
    <row r="302" spans="1:2">
      <c r="A302" s="13"/>
      <c r="B302" s="13"/>
    </row>
    <row r="303" spans="1:2">
      <c r="A303" s="13"/>
      <c r="B303" s="13"/>
    </row>
    <row r="304" spans="1:2">
      <c r="A304" s="13"/>
      <c r="B304" s="13"/>
    </row>
    <row r="305" spans="1:2">
      <c r="A305" s="13"/>
      <c r="B305" s="13"/>
    </row>
    <row r="306" spans="1:2">
      <c r="A306" s="13"/>
      <c r="B306" s="13"/>
    </row>
    <row r="307" spans="1:2">
      <c r="A307" s="13"/>
      <c r="B307" s="13"/>
    </row>
    <row r="308" spans="1:2">
      <c r="A308" s="13"/>
      <c r="B308" s="13"/>
    </row>
    <row r="309" spans="1:2">
      <c r="A309" s="13"/>
      <c r="B309" s="13"/>
    </row>
    <row r="310" spans="1:2">
      <c r="A310" s="13"/>
      <c r="B310" s="13"/>
    </row>
    <row r="311" spans="1:2">
      <c r="A311" s="13"/>
      <c r="B311" s="13"/>
    </row>
  </sheetData>
  <mergeCells count="22">
    <mergeCell ref="E110:F110"/>
    <mergeCell ref="C14:E14"/>
    <mergeCell ref="F13:G13"/>
    <mergeCell ref="F10:G10"/>
    <mergeCell ref="E2:G2"/>
    <mergeCell ref="E3:G3"/>
    <mergeCell ref="E4:G4"/>
    <mergeCell ref="E5:G5"/>
    <mergeCell ref="A101:C101"/>
    <mergeCell ref="A32:G32"/>
    <mergeCell ref="A50:G50"/>
    <mergeCell ref="A28:A29"/>
    <mergeCell ref="C28:C29"/>
    <mergeCell ref="D28:G28"/>
    <mergeCell ref="A33:G33"/>
    <mergeCell ref="B28:B29"/>
    <mergeCell ref="C18:E18"/>
    <mergeCell ref="D21:F21"/>
    <mergeCell ref="A26:G26"/>
    <mergeCell ref="C23:D23"/>
    <mergeCell ref="C25:G25"/>
    <mergeCell ref="D20:F20"/>
  </mergeCells>
  <phoneticPr fontId="3" type="noConversion"/>
  <pageMargins left="0.39370078740157483" right="0.27559055118110237" top="0.78740157480314965" bottom="0.19685039370078741" header="0.39370078740157483" footer="0.19685039370078741"/>
  <pageSetup paperSize="9" scale="58" orientation="landscape" r:id="rId1"/>
  <headerFooter alignWithMargins="0"/>
  <rowBreaks count="2" manualBreakCount="2">
    <brk id="35" max="6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ЗВІТ</vt:lpstr>
      <vt:lpstr>'I. ЗВІТ'!Заголовки_для_печати</vt:lpstr>
      <vt:lpstr>'I. ЗВІТ'!Область_печати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2026-03-04T13:10:57Z</cp:lastPrinted>
  <dcterms:created xsi:type="dcterms:W3CDTF">2003-03-13T16:00:22Z</dcterms:created>
  <dcterms:modified xsi:type="dcterms:W3CDTF">2026-03-04T13:13:13Z</dcterms:modified>
</cp:coreProperties>
</file>