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520" windowHeight="11640" tabRatio="837"/>
  </bookViews>
  <sheets>
    <sheet name="I. ЗВІТ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ЗВІТ'!$23:$24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D72" i="20" l="1"/>
  <c r="G71" i="20"/>
  <c r="F71" i="20"/>
  <c r="G44" i="20"/>
  <c r="G45" i="20"/>
  <c r="G46" i="20"/>
  <c r="G47" i="20"/>
  <c r="G48" i="20"/>
  <c r="G49" i="20"/>
  <c r="G51" i="20"/>
  <c r="G52" i="20"/>
  <c r="G53" i="20"/>
  <c r="G54" i="20"/>
  <c r="G56" i="20"/>
  <c r="G59" i="20"/>
  <c r="F44" i="20"/>
  <c r="F45" i="20"/>
  <c r="F46" i="20"/>
  <c r="F47" i="20"/>
  <c r="F48" i="20"/>
  <c r="F49" i="20"/>
  <c r="F51" i="20"/>
  <c r="F52" i="20"/>
  <c r="F53" i="20"/>
  <c r="F54" i="20"/>
  <c r="F56" i="20"/>
  <c r="F59" i="20"/>
  <c r="G31" i="20"/>
  <c r="G32" i="20"/>
  <c r="G34" i="20"/>
  <c r="G35" i="20"/>
  <c r="G37" i="20"/>
  <c r="G38" i="20"/>
  <c r="G39" i="20"/>
  <c r="G40" i="20"/>
  <c r="F31" i="20"/>
  <c r="F32" i="20"/>
  <c r="F34" i="20"/>
  <c r="F35" i="20"/>
  <c r="F37" i="20"/>
  <c r="F38" i="20"/>
  <c r="F39" i="20"/>
  <c r="F40" i="20"/>
  <c r="D57" i="20"/>
  <c r="C57" i="20"/>
  <c r="D33" i="20"/>
  <c r="E33" i="20"/>
  <c r="C33" i="20"/>
  <c r="F29" i="20"/>
  <c r="E63" i="20"/>
  <c r="E64" i="20"/>
  <c r="E65" i="20"/>
  <c r="E50" i="20"/>
  <c r="E57" i="20"/>
  <c r="F57" i="20" s="1"/>
  <c r="E72" i="20"/>
  <c r="F72" i="20" s="1"/>
  <c r="E28" i="20"/>
  <c r="E30" i="20"/>
  <c r="C28" i="20"/>
  <c r="C30" i="20"/>
  <c r="C70" i="20"/>
  <c r="G70" i="20" s="1"/>
  <c r="C50" i="20"/>
  <c r="C72" i="20"/>
  <c r="G43" i="20"/>
  <c r="C63" i="20"/>
  <c r="C64" i="20"/>
  <c r="C65" i="20"/>
  <c r="G65" i="20" s="1"/>
  <c r="G29" i="20"/>
  <c r="D28" i="20"/>
  <c r="D30" i="20"/>
  <c r="D70" i="20"/>
  <c r="F70" i="20" s="1"/>
  <c r="D50" i="20"/>
  <c r="F43" i="20"/>
  <c r="D63" i="20"/>
  <c r="D64" i="20"/>
  <c r="D65" i="20"/>
  <c r="G50" i="20" l="1"/>
  <c r="D67" i="20"/>
  <c r="G64" i="20"/>
  <c r="G33" i="20"/>
  <c r="G72" i="20"/>
  <c r="F33" i="20"/>
  <c r="G28" i="20"/>
  <c r="G57" i="20"/>
  <c r="F63" i="20"/>
  <c r="F50" i="20"/>
  <c r="E61" i="20"/>
  <c r="F28" i="20"/>
  <c r="G63" i="20"/>
  <c r="C61" i="20"/>
  <c r="D61" i="20"/>
  <c r="D91" i="20" s="1"/>
  <c r="D68" i="20"/>
  <c r="C41" i="20"/>
  <c r="C90" i="20" s="1"/>
  <c r="G30" i="20"/>
  <c r="E41" i="20"/>
  <c r="F65" i="20"/>
  <c r="D41" i="20"/>
  <c r="D90" i="20" s="1"/>
  <c r="C67" i="20"/>
  <c r="C68" i="20" s="1"/>
  <c r="E67" i="20"/>
  <c r="F30" i="20"/>
  <c r="F64" i="20"/>
  <c r="G41" i="20" l="1"/>
  <c r="F41" i="20"/>
  <c r="F61" i="20"/>
  <c r="G61" i="20"/>
  <c r="E68" i="20"/>
  <c r="G68" i="20" s="1"/>
  <c r="G67" i="20"/>
  <c r="C91" i="20"/>
  <c r="C92" i="20" s="1"/>
  <c r="D92" i="20"/>
  <c r="E90" i="20"/>
  <c r="F67" i="20"/>
  <c r="E91" i="20" l="1"/>
  <c r="G91" i="20" s="1"/>
  <c r="F68" i="20"/>
  <c r="G90" i="20"/>
  <c r="F90" i="20"/>
  <c r="E92" i="20" l="1"/>
  <c r="F91" i="20"/>
</calcChain>
</file>

<file path=xl/sharedStrings.xml><?xml version="1.0" encoding="utf-8"?>
<sst xmlns="http://schemas.openxmlformats.org/spreadsheetml/2006/main" count="117" uniqueCount="113">
  <si>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</si>
  <si>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</si>
  <si>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</si>
  <si>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</si>
  <si>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</si>
  <si>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</si>
  <si>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</si>
  <si>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</si>
  <si>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</si>
  <si>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</si>
  <si>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</si>
  <si>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</si>
  <si>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</si>
  <si>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</si>
  <si>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</si>
  <si>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</si>
  <si>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Стандарти звітності П(с)БОУ</t>
  </si>
  <si>
    <t>Стандарти звітності МСФЗ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</si>
  <si>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</si>
  <si>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</si>
  <si>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</si>
  <si>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</si>
  <si>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</si>
  <si>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</si>
  <si>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</si>
  <si>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</si>
  <si>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</si>
  <si>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</si>
  <si>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</si>
  <si>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</si>
  <si>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</si>
  <si>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</si>
  <si>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</si>
  <si>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</si>
  <si>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</si>
  <si>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</si>
  <si>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</si>
  <si>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</si>
  <si>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</si>
  <si>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</si>
  <si>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</si>
  <si>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</si>
  <si>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</si>
  <si>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</si>
  <si>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</si>
  <si>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</si>
  <si>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</si>
  <si>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</si>
  <si>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</si>
  <si>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</si>
  <si>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</si>
  <si>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</si>
  <si>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</si>
  <si>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</si>
  <si>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</si>
  <si>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</si>
  <si>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</si>
  <si>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</si>
  <si>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</si>
  <si>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</si>
  <si>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</si>
  <si>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</si>
  <si>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</si>
  <si>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</si>
  <si>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</si>
  <si>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</si>
  <si>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</si>
  <si>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</si>
  <si>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</si>
  <si>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</si>
  <si>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</si>
  <si>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</si>
  <si>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</si>
  <si>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</si>
  <si>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Закарпатська область м.Рахів</t>
  </si>
  <si>
    <t>86.22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</si>
  <si>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</si>
  <si>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</si>
  <si>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</si>
  <si>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</si>
  <si>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</si>
  <si>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</si>
  <si>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план</t>
  </si>
  <si>
    <t>виконання,   %</t>
  </si>
  <si>
    <t>на фінансування місцевих програм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</si>
  <si>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</si>
  <si>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</si>
  <si>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Компенсація за комунальні платежі від орендарів</t>
  </si>
  <si>
    <t>Витрати</t>
  </si>
  <si>
    <t>Повернення коштів до бюджету за відшкодування, за минулий рік, комунальних витрат орендарями</t>
  </si>
  <si>
    <t xml:space="preserve">Комунальне некомерційне підприємство "Рахівська районна лікарня "  Рахівської міської ради, Закарпатської області </t>
  </si>
  <si>
    <t>Інші доходи  ( відшкодування витрат</t>
  </si>
  <si>
    <t>Разом (сума рядків 100,110,120,130, )</t>
  </si>
  <si>
    <t>Разом (сума рядків 200 - 300)</t>
  </si>
  <si>
    <t>Найменування показника</t>
  </si>
  <si>
    <t>Код рядка</t>
  </si>
  <si>
    <t>План на рік</t>
  </si>
  <si>
    <t>Звітний період (за І-ий квартал)</t>
  </si>
  <si>
    <t>виконання до річного плану ,   %</t>
  </si>
  <si>
    <r>
      <t>ЗВІТ про виконання фінансового плану підприємства  станом на 01.04.2026 року</t>
    </r>
    <r>
      <rPr>
        <b/>
        <u/>
        <sz val="14"/>
        <rFont val="Times New Roman"/>
        <family val="1"/>
        <charset val="204"/>
      </rPr>
      <t xml:space="preserve"> </t>
    </r>
  </si>
  <si>
    <t>Благодійні  внески</t>
  </si>
  <si>
    <t>Дохід від операційної оренди активів</t>
  </si>
  <si>
    <t>Дохід від платних послуг</t>
  </si>
  <si>
    <t xml:space="preserve"> Відшкодування  з місцевого бюджету на оплату  комунальних послуг та енергоносіїв за ВПО </t>
  </si>
  <si>
    <t>В.о. директора           Мар'яна ГРЕГІРЧАК</t>
  </si>
  <si>
    <t>фактично</t>
  </si>
  <si>
    <t xml:space="preserve">Додаток </t>
  </si>
  <si>
    <t>до рішення міської ради</t>
  </si>
  <si>
    <t>84-ї сесії 8-го скликання</t>
  </si>
  <si>
    <t>В.п. міського голови,</t>
  </si>
  <si>
    <t>секретар ради та виконкому</t>
  </si>
  <si>
    <t>Євген МОЛНАР</t>
  </si>
  <si>
    <t>від 21.05.2026 р. №1320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</si>
</sst>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-* #,##0.0\ _г_р_н_._-;\-* #,##0.0\ _г_р_н_._-;_-* &quot;-&quot;?\ _г_р_н_._-;_-@_-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4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0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2" fillId="24" borderId="9" applyNumberFormat="0" applyFont="0" applyAlignment="0" applyProtection="0"/>
    <xf numFmtId="4" fontId="46" fillId="25" borderId="3">
      <alignment horizontal="right" vertical="center"/>
      <protection locked="0"/>
    </xf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1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4" borderId="9" applyNumberFormat="0" applyFont="0" applyAlignment="0" applyProtection="0"/>
    <xf numFmtId="0" fontId="10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2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5" fontId="64" fillId="22" borderId="12" applyFill="0" applyBorder="0">
      <alignment horizontal="center" vertical="center" wrapText="1"/>
      <protection locked="0"/>
    </xf>
    <xf numFmtId="170" fontId="65" fillId="0" borderId="0">
      <alignment wrapText="1"/>
    </xf>
    <xf numFmtId="170" fontId="32" fillId="0" borderId="0">
      <alignment wrapText="1"/>
    </xf>
  </cellStyleXfs>
  <cellXfs count="13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67" fillId="0" borderId="13" xfId="0" applyFont="1" applyBorder="1" applyAlignment="1">
      <alignment vertical="center"/>
    </xf>
    <xf numFmtId="0" fontId="67" fillId="0" borderId="14" xfId="0" applyFont="1" applyBorder="1" applyAlignment="1">
      <alignment vertical="center"/>
    </xf>
    <xf numFmtId="0" fontId="67" fillId="0" borderId="3" xfId="0" applyFont="1" applyBorder="1" applyAlignment="1">
      <alignment vertical="center"/>
    </xf>
    <xf numFmtId="0" fontId="67" fillId="0" borderId="13" xfId="0" applyFont="1" applyBorder="1" applyAlignment="1">
      <alignment vertical="center" wrapText="1"/>
    </xf>
    <xf numFmtId="0" fontId="67" fillId="0" borderId="14" xfId="0" applyFont="1" applyBorder="1" applyAlignment="1">
      <alignment vertical="center" wrapText="1"/>
    </xf>
    <xf numFmtId="0" fontId="67" fillId="0" borderId="15" xfId="0" applyFont="1" applyBorder="1" applyAlignment="1">
      <alignment vertical="center" wrapText="1"/>
    </xf>
    <xf numFmtId="0" fontId="67" fillId="0" borderId="16" xfId="0" applyFont="1" applyBorder="1" applyAlignment="1">
      <alignment vertical="center"/>
    </xf>
    <xf numFmtId="0" fontId="67" fillId="0" borderId="17" xfId="0" applyFont="1" applyBorder="1" applyAlignment="1">
      <alignment horizontal="left" vertical="center" wrapText="1"/>
    </xf>
    <xf numFmtId="0" fontId="67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 wrapText="1"/>
    </xf>
    <xf numFmtId="49" fontId="67" fillId="0" borderId="3" xfId="0" applyNumberFormat="1" applyFont="1" applyBorder="1" applyAlignment="1">
      <alignment horizontal="center" vertical="center"/>
    </xf>
    <xf numFmtId="2" fontId="67" fillId="0" borderId="3" xfId="0" applyNumberFormat="1" applyFont="1" applyBorder="1" applyAlignment="1">
      <alignment horizontal="center" vertical="center"/>
    </xf>
    <xf numFmtId="0" fontId="68" fillId="0" borderId="1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176" fontId="5" fillId="22" borderId="3" xfId="0" applyNumberFormat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7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quotePrefix="1" applyFont="1" applyFill="1" applyBorder="1" applyAlignment="1">
      <alignment horizontal="center" vertical="center"/>
    </xf>
    <xf numFmtId="176" fontId="70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7" fontId="5" fillId="22" borderId="3" xfId="0" applyNumberFormat="1" applyFont="1" applyFill="1" applyBorder="1" applyAlignment="1">
      <alignment vertical="center" wrapText="1"/>
    </xf>
    <xf numFmtId="0" fontId="67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/>
    </xf>
    <xf numFmtId="4" fontId="5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70" fillId="0" borderId="3" xfId="0" applyNumberFormat="1" applyFont="1" applyBorder="1" applyAlignment="1">
      <alignment vertical="center"/>
    </xf>
    <xf numFmtId="4" fontId="70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72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 wrapText="1"/>
    </xf>
    <xf numFmtId="169" fontId="70" fillId="0" borderId="3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2" fontId="70" fillId="0" borderId="3" xfId="0" applyNumberFormat="1" applyFont="1" applyBorder="1" applyAlignment="1">
      <alignment vertical="center"/>
    </xf>
    <xf numFmtId="2" fontId="5" fillId="0" borderId="0" xfId="0" quotePrefix="1" applyNumberFormat="1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2" fontId="4" fillId="0" borderId="0" xfId="0" applyNumberFormat="1" applyFont="1" applyAlignment="1">
      <alignment vertical="center"/>
    </xf>
    <xf numFmtId="0" fontId="5" fillId="22" borderId="3" xfId="0" applyFont="1" applyFill="1" applyBorder="1" applyAlignment="1">
      <alignment horizontal="center" vertical="center" wrapText="1" shrinkToFit="1"/>
    </xf>
    <xf numFmtId="4" fontId="4" fillId="22" borderId="3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5" fillId="22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0" fontId="70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4" fontId="7" fillId="0" borderId="0" xfId="0" applyNumberFormat="1" applyFont="1" applyAlignment="1">
      <alignment vertical="center"/>
    </xf>
    <xf numFmtId="2" fontId="5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77" fontId="5" fillId="22" borderId="3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quotePrefix="1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176" fontId="5" fillId="22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7" fillId="0" borderId="14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/>
    </xf>
    <xf numFmtId="177" fontId="5" fillId="22" borderId="3" xfId="0" applyNumberFormat="1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0" xfId="0" quotePrefix="1" applyFont="1" applyBorder="1" applyAlignment="1">
      <alignment horizontal="center" vertical="center"/>
    </xf>
    <xf numFmtId="169" fontId="68" fillId="0" borderId="0" xfId="0" applyNumberFormat="1" applyFont="1" applyBorder="1" applyAlignment="1">
      <alignment vertical="center"/>
    </xf>
    <xf numFmtId="16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9" fontId="5" fillId="0" borderId="0" xfId="0" applyNumberFormat="1" applyFont="1" applyBorder="1" applyAlignment="1">
      <alignment horizontal="right" vertical="center" wrapText="1"/>
    </xf>
    <xf numFmtId="0" fontId="68" fillId="0" borderId="13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306"/>
  <sheetViews>
    <sheetView tabSelected="1" view="pageBreakPreview" zoomScale="75" zoomScaleNormal="70" zoomScaleSheetLayoutView="75" workbookViewId="0">
      <pane xSplit="23856" topLeftCell="K1"/>
      <selection activeCell="G1" sqref="G1"/>
      <selection pane="topRight" activeCell="K52" sqref="K52"/>
    </sheetView>
  </sheetViews>
  <sheetFormatPr defaultColWidth="9.109375" defaultRowHeight="18"/>
  <cols>
    <col min="1" max="1" width="95.33203125" style="1" customWidth="1"/>
    <col min="2" max="2" width="17" style="1" customWidth="1"/>
    <col min="3" max="3" width="21.44140625" style="9" customWidth="1"/>
    <col min="4" max="4" width="22.5546875" style="1" customWidth="1"/>
    <col min="5" max="5" width="23.6640625" style="1" customWidth="1"/>
    <col min="6" max="6" width="19.44140625" style="1" customWidth="1"/>
    <col min="7" max="7" width="22" style="9" customWidth="1"/>
    <col min="8" max="16384" width="9.109375" style="1"/>
  </cols>
  <sheetData>
    <row r="1" spans="1:7" ht="20.399999999999999">
      <c r="C1" s="32"/>
    </row>
    <row r="2" spans="1:7" s="102" customFormat="1" ht="15.6">
      <c r="C2" s="52"/>
      <c r="E2" s="118" t="s">
        <v>106</v>
      </c>
      <c r="F2" s="118"/>
      <c r="G2" s="118"/>
    </row>
    <row r="3" spans="1:7" s="105" customFormat="1" ht="15.6">
      <c r="A3" s="103"/>
      <c r="B3" s="103"/>
      <c r="C3" s="104"/>
      <c r="E3" s="119" t="s">
        <v>107</v>
      </c>
      <c r="F3" s="119"/>
      <c r="G3" s="119"/>
    </row>
    <row r="4" spans="1:7" s="105" customFormat="1" ht="15.6">
      <c r="A4" s="103"/>
      <c r="B4" s="103"/>
      <c r="C4" s="104"/>
      <c r="E4" s="119" t="s">
        <v>108</v>
      </c>
      <c r="F4" s="119"/>
      <c r="G4" s="119"/>
    </row>
    <row r="5" spans="1:7" s="105" customFormat="1" ht="20.399999999999999" customHeight="1">
      <c r="A5" s="103"/>
      <c r="B5" s="103"/>
      <c r="C5" s="104"/>
      <c r="E5" s="119" t="s">
        <v>112</v>
      </c>
      <c r="F5" s="119"/>
      <c r="G5" s="119"/>
    </row>
    <row r="7" spans="1:7" ht="16.2" customHeight="1"/>
    <row r="8" spans="1:7">
      <c r="C8" s="10"/>
      <c r="F8" s="122"/>
      <c r="G8" s="122"/>
    </row>
    <row r="9" spans="1:7" ht="61.5" customHeight="1">
      <c r="A9" s="24" t="s">
        <v>5</v>
      </c>
      <c r="B9" s="49"/>
      <c r="C9" s="120" t="s">
        <v>90</v>
      </c>
      <c r="D9" s="120"/>
      <c r="E9" s="121"/>
      <c r="F9" s="19"/>
      <c r="G9" s="27" t="s">
        <v>79</v>
      </c>
    </row>
    <row r="10" spans="1:7" ht="21">
      <c r="A10" s="24" t="s">
        <v>6</v>
      </c>
      <c r="B10" s="49"/>
      <c r="C10" s="49"/>
      <c r="D10" s="17"/>
      <c r="E10" s="18"/>
      <c r="F10" s="19"/>
      <c r="G10" s="25">
        <v>150</v>
      </c>
    </row>
    <row r="11" spans="1:7" ht="20.25" customHeight="1">
      <c r="A11" s="24" t="s">
        <v>10</v>
      </c>
      <c r="B11" s="49"/>
      <c r="C11" s="29" t="s">
        <v>74</v>
      </c>
      <c r="D11" s="17"/>
      <c r="E11" s="18"/>
      <c r="F11" s="19"/>
      <c r="G11" s="25">
        <v>2123610100</v>
      </c>
    </row>
    <row r="12" spans="1:7" ht="20.25" customHeight="1">
      <c r="A12" s="24" t="s">
        <v>80</v>
      </c>
      <c r="B12" s="49"/>
      <c r="C12" s="29" t="s">
        <v>67</v>
      </c>
      <c r="D12" s="20"/>
      <c r="E12" s="21"/>
      <c r="F12" s="19"/>
      <c r="G12" s="25">
        <v>17184</v>
      </c>
    </row>
    <row r="13" spans="1:7" ht="18.75" customHeight="1">
      <c r="A13" s="24" t="s">
        <v>8</v>
      </c>
      <c r="B13" s="49"/>
      <c r="C13" s="116" t="s">
        <v>68</v>
      </c>
      <c r="D13" s="116"/>
      <c r="E13" s="117"/>
      <c r="F13" s="19"/>
      <c r="G13" s="25"/>
    </row>
    <row r="14" spans="1:7" ht="20.25" customHeight="1">
      <c r="A14" s="24" t="s">
        <v>7</v>
      </c>
      <c r="B14" s="49"/>
      <c r="C14" s="29" t="s">
        <v>77</v>
      </c>
      <c r="D14" s="20"/>
      <c r="E14" s="22"/>
      <c r="F14" s="23"/>
      <c r="G14" s="28" t="s">
        <v>75</v>
      </c>
    </row>
    <row r="15" spans="1:7" ht="21">
      <c r="A15" s="24" t="s">
        <v>22</v>
      </c>
      <c r="B15" s="49"/>
      <c r="C15" s="49"/>
      <c r="D15" s="120" t="s">
        <v>16</v>
      </c>
      <c r="E15" s="126"/>
      <c r="F15" s="74"/>
      <c r="G15" s="26" t="s">
        <v>21</v>
      </c>
    </row>
    <row r="16" spans="1:7" ht="20.25" customHeight="1">
      <c r="A16" s="24" t="s">
        <v>11</v>
      </c>
      <c r="B16" s="49"/>
      <c r="C16" s="29" t="s">
        <v>66</v>
      </c>
      <c r="D16" s="120" t="s">
        <v>17</v>
      </c>
      <c r="E16" s="126"/>
      <c r="F16" s="74"/>
      <c r="G16" s="26"/>
    </row>
    <row r="17" spans="1:7" ht="21">
      <c r="A17" s="24" t="s">
        <v>14</v>
      </c>
      <c r="B17" s="49"/>
      <c r="C17" s="49"/>
      <c r="D17" s="20"/>
      <c r="E17" s="20"/>
      <c r="F17" s="20"/>
      <c r="G17" s="106"/>
    </row>
    <row r="18" spans="1:7" ht="21">
      <c r="A18" s="24" t="s">
        <v>3</v>
      </c>
      <c r="B18" s="49"/>
      <c r="C18" s="116" t="s">
        <v>78</v>
      </c>
      <c r="D18" s="116"/>
      <c r="E18" s="17"/>
      <c r="F18" s="17"/>
      <c r="G18" s="107"/>
    </row>
    <row r="19" spans="1:7" ht="20.25" customHeight="1">
      <c r="A19" s="24" t="s">
        <v>4</v>
      </c>
      <c r="B19" s="49"/>
      <c r="C19" s="29" t="s">
        <v>81</v>
      </c>
      <c r="D19" s="29"/>
      <c r="E19" s="20"/>
      <c r="F19" s="20"/>
      <c r="G19" s="106"/>
    </row>
    <row r="20" spans="1:7" ht="21" customHeight="1">
      <c r="A20" s="24" t="s">
        <v>20</v>
      </c>
      <c r="B20" s="49"/>
      <c r="C20" s="120" t="s">
        <v>104</v>
      </c>
      <c r="D20" s="128"/>
      <c r="E20" s="128"/>
      <c r="F20" s="128"/>
      <c r="G20" s="129"/>
    </row>
    <row r="21" spans="1:7" ht="38.25" customHeight="1">
      <c r="A21" s="131" t="s">
        <v>99</v>
      </c>
      <c r="B21" s="131"/>
      <c r="C21" s="131"/>
      <c r="D21" s="131"/>
      <c r="E21" s="131"/>
      <c r="F21" s="131"/>
      <c r="G21" s="131"/>
    </row>
    <row r="22" spans="1:7" ht="25.5" customHeight="1">
      <c r="A22" s="123" t="s">
        <v>94</v>
      </c>
      <c r="B22" s="123" t="s">
        <v>95</v>
      </c>
      <c r="C22" s="123" t="s">
        <v>96</v>
      </c>
      <c r="D22" s="123" t="s">
        <v>97</v>
      </c>
      <c r="E22" s="123"/>
      <c r="F22" s="123"/>
      <c r="G22" s="124" t="s">
        <v>98</v>
      </c>
    </row>
    <row r="23" spans="1:7" ht="49.5" customHeight="1">
      <c r="A23" s="127"/>
      <c r="B23" s="127"/>
      <c r="C23" s="127"/>
      <c r="D23" s="76" t="s">
        <v>82</v>
      </c>
      <c r="E23" s="78" t="s">
        <v>105</v>
      </c>
      <c r="F23" s="75" t="s">
        <v>83</v>
      </c>
      <c r="G23" s="125"/>
    </row>
    <row r="24" spans="1:7" ht="18" customHeight="1">
      <c r="A24" s="3">
        <v>1</v>
      </c>
      <c r="B24" s="72">
        <v>2</v>
      </c>
      <c r="C24" s="8">
        <v>3</v>
      </c>
      <c r="D24" s="4">
        <v>4</v>
      </c>
      <c r="E24" s="4">
        <v>5</v>
      </c>
      <c r="F24" s="4">
        <v>6</v>
      </c>
      <c r="G24" s="95">
        <v>7</v>
      </c>
    </row>
    <row r="25" spans="1:7" ht="27.75" customHeight="1">
      <c r="A25" s="30" t="s">
        <v>85</v>
      </c>
      <c r="B25" s="73"/>
      <c r="C25" s="70">
        <v>3859843</v>
      </c>
      <c r="D25" s="70">
        <v>3859843</v>
      </c>
      <c r="E25" s="85">
        <v>1875414.16</v>
      </c>
      <c r="F25" s="31"/>
      <c r="G25" s="31"/>
    </row>
    <row r="26" spans="1:7" ht="26.25" customHeight="1">
      <c r="A26" s="135" t="s">
        <v>23</v>
      </c>
      <c r="B26" s="135"/>
      <c r="C26" s="135"/>
      <c r="D26" s="135"/>
      <c r="E26" s="135"/>
      <c r="F26" s="135"/>
      <c r="G26" s="135"/>
    </row>
    <row r="27" spans="1:7" s="2" customFormat="1" ht="30.75" customHeight="1">
      <c r="A27" s="135" t="s">
        <v>26</v>
      </c>
      <c r="B27" s="135"/>
      <c r="C27" s="135"/>
      <c r="D27" s="135"/>
      <c r="E27" s="135"/>
      <c r="F27" s="135"/>
      <c r="G27" s="135"/>
    </row>
    <row r="28" spans="1:7" s="2" customFormat="1" ht="27.75" customHeight="1">
      <c r="A28" s="6" t="s">
        <v>70</v>
      </c>
      <c r="B28" s="7">
        <v>100</v>
      </c>
      <c r="C28" s="53">
        <f>C29</f>
        <v>129446000</v>
      </c>
      <c r="D28" s="53">
        <f>D29</f>
        <v>32361000</v>
      </c>
      <c r="E28" s="53">
        <f>E29</f>
        <v>25918513.629999999</v>
      </c>
      <c r="F28" s="77">
        <f>E28/D28*100</f>
        <v>80.091819257748526</v>
      </c>
      <c r="G28" s="55">
        <f t="shared" ref="G28:G41" si="0">E28/C28*100</f>
        <v>20.022645450612611</v>
      </c>
    </row>
    <row r="29" spans="1:7" s="2" customFormat="1" ht="28.5" customHeight="1">
      <c r="A29" s="5" t="s">
        <v>71</v>
      </c>
      <c r="B29" s="14">
        <v>101</v>
      </c>
      <c r="C29" s="53">
        <v>129446000</v>
      </c>
      <c r="D29" s="53">
        <v>32361000</v>
      </c>
      <c r="E29" s="89">
        <v>25918513.629999999</v>
      </c>
      <c r="F29" s="91">
        <f>E29/D29*100</f>
        <v>80.091819257748526</v>
      </c>
      <c r="G29" s="60">
        <f t="shared" si="0"/>
        <v>20.022645450612611</v>
      </c>
    </row>
    <row r="30" spans="1:7" s="2" customFormat="1" ht="17.399999999999999">
      <c r="A30" s="6" t="s">
        <v>72</v>
      </c>
      <c r="B30" s="7">
        <v>110</v>
      </c>
      <c r="C30" s="66">
        <f>C31+C32</f>
        <v>14100000</v>
      </c>
      <c r="D30" s="53">
        <f>D31+D32</f>
        <v>4790084</v>
      </c>
      <c r="E30" s="83">
        <f>E31+E32</f>
        <v>3835818.59</v>
      </c>
      <c r="F30" s="92">
        <f t="shared" ref="F30:F41" si="1">E30/D30*100</f>
        <v>80.078315745611135</v>
      </c>
      <c r="G30" s="55">
        <f t="shared" si="0"/>
        <v>27.204387163120565</v>
      </c>
    </row>
    <row r="31" spans="1:7" s="2" customFormat="1">
      <c r="A31" s="13" t="s">
        <v>73</v>
      </c>
      <c r="B31" s="14">
        <v>111</v>
      </c>
      <c r="C31" s="57">
        <v>13480558</v>
      </c>
      <c r="D31" s="57">
        <v>4635224</v>
      </c>
      <c r="E31" s="86">
        <v>3798818.59</v>
      </c>
      <c r="F31" s="92">
        <f t="shared" si="1"/>
        <v>81.955447892054394</v>
      </c>
      <c r="G31" s="55">
        <f t="shared" si="0"/>
        <v>28.179980309420426</v>
      </c>
    </row>
    <row r="32" spans="1:7" s="2" customFormat="1">
      <c r="A32" s="13" t="s">
        <v>84</v>
      </c>
      <c r="B32" s="14">
        <v>112</v>
      </c>
      <c r="C32" s="57">
        <v>619442</v>
      </c>
      <c r="D32" s="57">
        <v>154860</v>
      </c>
      <c r="E32" s="54">
        <v>37000</v>
      </c>
      <c r="F32" s="92">
        <f t="shared" si="1"/>
        <v>23.892548107968487</v>
      </c>
      <c r="G32" s="55">
        <f t="shared" si="0"/>
        <v>5.9731177414511771</v>
      </c>
    </row>
    <row r="33" spans="1:7" s="2" customFormat="1" ht="17.399999999999999">
      <c r="A33" s="6" t="s">
        <v>56</v>
      </c>
      <c r="B33" s="7">
        <v>130</v>
      </c>
      <c r="C33" s="53">
        <f>C34+C35+C36+C37+C38+C39+C40</f>
        <v>5313869</v>
      </c>
      <c r="D33" s="53">
        <f t="shared" ref="D33:E33" si="2">D34+D35+D36+D37+D38+D39+D40</f>
        <v>1222117</v>
      </c>
      <c r="E33" s="53">
        <f t="shared" si="2"/>
        <v>1133561.0599999998</v>
      </c>
      <c r="F33" s="92">
        <f t="shared" si="1"/>
        <v>92.753890175817844</v>
      </c>
      <c r="G33" s="55">
        <f t="shared" si="0"/>
        <v>21.332122790381167</v>
      </c>
    </row>
    <row r="34" spans="1:7" s="2" customFormat="1">
      <c r="A34" s="13" t="s">
        <v>101</v>
      </c>
      <c r="B34" s="15">
        <v>131</v>
      </c>
      <c r="C34" s="57">
        <v>161972</v>
      </c>
      <c r="D34" s="88">
        <v>40500</v>
      </c>
      <c r="E34" s="57">
        <v>61984.49</v>
      </c>
      <c r="F34" s="92">
        <f t="shared" si="1"/>
        <v>153.04812345679011</v>
      </c>
      <c r="G34" s="55">
        <f t="shared" si="0"/>
        <v>38.268645197935449</v>
      </c>
    </row>
    <row r="35" spans="1:7" s="2" customFormat="1">
      <c r="A35" s="13" t="s">
        <v>102</v>
      </c>
      <c r="B35" s="15">
        <v>132</v>
      </c>
      <c r="C35" s="57">
        <v>2750000</v>
      </c>
      <c r="D35" s="88">
        <v>500000</v>
      </c>
      <c r="E35" s="57">
        <v>577931.64</v>
      </c>
      <c r="F35" s="92">
        <f t="shared" si="1"/>
        <v>115.58632799999999</v>
      </c>
      <c r="G35" s="55">
        <f t="shared" si="0"/>
        <v>21.015696000000002</v>
      </c>
    </row>
    <row r="36" spans="1:7" s="2" customFormat="1">
      <c r="A36" s="13" t="s">
        <v>100</v>
      </c>
      <c r="B36" s="15">
        <v>133</v>
      </c>
      <c r="E36" s="57">
        <v>42503.96</v>
      </c>
      <c r="F36" s="92"/>
      <c r="G36" s="55"/>
    </row>
    <row r="37" spans="1:7" s="2" customFormat="1">
      <c r="A37" s="51" t="s">
        <v>87</v>
      </c>
      <c r="B37" s="51">
        <v>134</v>
      </c>
      <c r="C37" s="57">
        <v>801897</v>
      </c>
      <c r="D37" s="88">
        <v>281617</v>
      </c>
      <c r="E37" s="57">
        <v>62374.95</v>
      </c>
      <c r="F37" s="92">
        <f t="shared" si="1"/>
        <v>22.148858201031896</v>
      </c>
      <c r="G37" s="55">
        <f t="shared" si="0"/>
        <v>7.7784241617065524</v>
      </c>
    </row>
    <row r="38" spans="1:7" s="2" customFormat="1">
      <c r="A38" s="13" t="s">
        <v>76</v>
      </c>
      <c r="B38" s="51">
        <v>135</v>
      </c>
      <c r="C38" s="57">
        <v>350000</v>
      </c>
      <c r="D38" s="88">
        <v>80000</v>
      </c>
      <c r="E38" s="57">
        <v>37234.639999999999</v>
      </c>
      <c r="F38" s="92">
        <f t="shared" si="1"/>
        <v>46.543300000000002</v>
      </c>
      <c r="G38" s="55">
        <f t="shared" si="0"/>
        <v>10.63846857142857</v>
      </c>
    </row>
    <row r="39" spans="1:7" s="2" customFormat="1">
      <c r="A39" s="13" t="s">
        <v>91</v>
      </c>
      <c r="B39" s="51">
        <v>137</v>
      </c>
      <c r="C39" s="57">
        <v>1100000</v>
      </c>
      <c r="D39" s="88">
        <v>275000</v>
      </c>
      <c r="E39" s="57">
        <v>247053.99</v>
      </c>
      <c r="F39" s="92">
        <f t="shared" si="1"/>
        <v>89.837814545454535</v>
      </c>
      <c r="G39" s="55">
        <f t="shared" si="0"/>
        <v>22.459453636363634</v>
      </c>
    </row>
    <row r="40" spans="1:7" s="2" customFormat="1" ht="45" customHeight="1">
      <c r="A40" s="13" t="s">
        <v>103</v>
      </c>
      <c r="B40" s="51"/>
      <c r="C40" s="57">
        <v>150000</v>
      </c>
      <c r="D40" s="88">
        <v>45000</v>
      </c>
      <c r="E40" s="57">
        <v>104477.39</v>
      </c>
      <c r="F40" s="92">
        <f t="shared" si="1"/>
        <v>232.17197777777776</v>
      </c>
      <c r="G40" s="55">
        <f t="shared" si="0"/>
        <v>69.651593333333324</v>
      </c>
    </row>
    <row r="41" spans="1:7" s="2" customFormat="1" ht="17.399999999999999">
      <c r="A41" s="6" t="s">
        <v>92</v>
      </c>
      <c r="B41" s="50"/>
      <c r="C41" s="55">
        <f>C28+C30+C33</f>
        <v>148859869</v>
      </c>
      <c r="D41" s="56">
        <f>D28+D30+D33</f>
        <v>38373201</v>
      </c>
      <c r="E41" s="53">
        <f>E28+E30+E33</f>
        <v>30887893.279999997</v>
      </c>
      <c r="F41" s="92">
        <f t="shared" si="1"/>
        <v>80.493397670942272</v>
      </c>
      <c r="G41" s="55">
        <f t="shared" si="0"/>
        <v>20.749644271150068</v>
      </c>
    </row>
    <row r="42" spans="1:7" ht="20.100000000000001" customHeight="1">
      <c r="A42" s="136" t="s">
        <v>88</v>
      </c>
      <c r="B42" s="137"/>
      <c r="C42" s="137"/>
      <c r="D42" s="137"/>
      <c r="E42" s="137"/>
      <c r="F42" s="137"/>
      <c r="G42" s="138"/>
    </row>
    <row r="43" spans="1:7" ht="20.100000000000001" customHeight="1">
      <c r="A43" s="5" t="s">
        <v>41</v>
      </c>
      <c r="B43" s="3">
        <v>200</v>
      </c>
      <c r="C43" s="54">
        <v>91266534</v>
      </c>
      <c r="D43" s="54">
        <v>22943569</v>
      </c>
      <c r="E43" s="89">
        <v>20457730.48</v>
      </c>
      <c r="F43" s="67">
        <f t="shared" ref="F43:F71" si="3">E43/D43*100</f>
        <v>89.165423565967444</v>
      </c>
      <c r="G43" s="60">
        <f t="shared" ref="G43:G68" si="4">E43/C43*100</f>
        <v>22.415369120952921</v>
      </c>
    </row>
    <row r="44" spans="1:7" ht="20.100000000000001" customHeight="1">
      <c r="A44" s="5" t="s">
        <v>42</v>
      </c>
      <c r="B44" s="3">
        <v>210</v>
      </c>
      <c r="C44" s="54">
        <v>20078650</v>
      </c>
      <c r="D44" s="54">
        <v>5047588</v>
      </c>
      <c r="E44" s="54">
        <v>4423393.6399999997</v>
      </c>
      <c r="F44" s="67">
        <f t="shared" si="3"/>
        <v>87.633809257015429</v>
      </c>
      <c r="G44" s="60">
        <f t="shared" si="4"/>
        <v>22.030333911891482</v>
      </c>
    </row>
    <row r="45" spans="1:7" ht="20.100000000000001" customHeight="1">
      <c r="A45" s="5" t="s">
        <v>43</v>
      </c>
      <c r="B45" s="3">
        <v>220</v>
      </c>
      <c r="C45" s="54">
        <v>3399113</v>
      </c>
      <c r="D45" s="54">
        <v>860490</v>
      </c>
      <c r="E45" s="54">
        <v>463848.16</v>
      </c>
      <c r="F45" s="67">
        <f t="shared" si="3"/>
        <v>53.905119176283279</v>
      </c>
      <c r="G45" s="60">
        <f t="shared" si="4"/>
        <v>13.646152981674925</v>
      </c>
    </row>
    <row r="46" spans="1:7" ht="20.100000000000001" customHeight="1">
      <c r="A46" s="5" t="s">
        <v>44</v>
      </c>
      <c r="B46" s="3">
        <v>230</v>
      </c>
      <c r="C46" s="54">
        <v>14500000</v>
      </c>
      <c r="D46" s="54">
        <v>3625000</v>
      </c>
      <c r="E46" s="54">
        <v>2234608.37</v>
      </c>
      <c r="F46" s="67">
        <f t="shared" si="3"/>
        <v>61.644368827586206</v>
      </c>
      <c r="G46" s="60">
        <f t="shared" si="4"/>
        <v>15.411092206896551</v>
      </c>
    </row>
    <row r="47" spans="1:7" ht="20.100000000000001" customHeight="1">
      <c r="A47" s="5" t="s">
        <v>45</v>
      </c>
      <c r="B47" s="3">
        <v>240</v>
      </c>
      <c r="C47" s="54">
        <v>3450300</v>
      </c>
      <c r="D47" s="54">
        <v>862576</v>
      </c>
      <c r="E47" s="54">
        <v>408733.66</v>
      </c>
      <c r="F47" s="67">
        <f t="shared" si="3"/>
        <v>47.38523446049971</v>
      </c>
      <c r="G47" s="60">
        <f t="shared" si="4"/>
        <v>11.846322348781264</v>
      </c>
    </row>
    <row r="48" spans="1:7" ht="20.100000000000001" customHeight="1">
      <c r="A48" s="5" t="s">
        <v>46</v>
      </c>
      <c r="B48" s="3">
        <v>250</v>
      </c>
      <c r="C48" s="54">
        <v>1831442</v>
      </c>
      <c r="D48" s="54">
        <v>457862</v>
      </c>
      <c r="E48" s="54">
        <v>234935.01</v>
      </c>
      <c r="F48" s="67">
        <f t="shared" si="3"/>
        <v>51.311314326150679</v>
      </c>
      <c r="G48" s="60">
        <f t="shared" si="4"/>
        <v>12.827870606876987</v>
      </c>
    </row>
    <row r="49" spans="1:7" ht="20.100000000000001" customHeight="1">
      <c r="A49" s="5" t="s">
        <v>47</v>
      </c>
      <c r="B49" s="3">
        <v>260</v>
      </c>
      <c r="C49" s="54">
        <v>54850</v>
      </c>
      <c r="D49" s="54">
        <v>13710</v>
      </c>
      <c r="E49" s="54">
        <v>0</v>
      </c>
      <c r="F49" s="67">
        <f t="shared" si="3"/>
        <v>0</v>
      </c>
      <c r="G49" s="60">
        <f t="shared" si="4"/>
        <v>0</v>
      </c>
    </row>
    <row r="50" spans="1:7" ht="20.100000000000001" customHeight="1">
      <c r="A50" s="5" t="s">
        <v>53</v>
      </c>
      <c r="B50" s="3">
        <v>270</v>
      </c>
      <c r="C50" s="54">
        <f>C51+C52+C53+C54</f>
        <v>13480558</v>
      </c>
      <c r="D50" s="54">
        <f>D51+D52+D53+D54</f>
        <v>4635224</v>
      </c>
      <c r="E50" s="54">
        <f>E51+E52+E53+E54</f>
        <v>3759835.91</v>
      </c>
      <c r="F50" s="67">
        <f t="shared" si="3"/>
        <v>81.11443826662962</v>
      </c>
      <c r="G50" s="60">
        <f t="shared" si="4"/>
        <v>27.890803259034236</v>
      </c>
    </row>
    <row r="51" spans="1:7" ht="20.100000000000001" customHeight="1">
      <c r="A51" s="13" t="s">
        <v>48</v>
      </c>
      <c r="B51" s="15">
        <v>271</v>
      </c>
      <c r="C51" s="57">
        <v>3702400</v>
      </c>
      <c r="D51" s="57">
        <v>1850000</v>
      </c>
      <c r="E51" s="57">
        <v>1542485.92</v>
      </c>
      <c r="F51" s="67">
        <f t="shared" si="3"/>
        <v>83.377617297297292</v>
      </c>
      <c r="G51" s="60">
        <f t="shared" si="4"/>
        <v>41.661784788245463</v>
      </c>
    </row>
    <row r="52" spans="1:7" ht="20.100000000000001" customHeight="1">
      <c r="A52" s="13" t="s">
        <v>49</v>
      </c>
      <c r="B52" s="15">
        <v>272</v>
      </c>
      <c r="C52" s="57">
        <v>418106</v>
      </c>
      <c r="D52" s="57">
        <v>104526</v>
      </c>
      <c r="E52" s="57">
        <v>54272.4</v>
      </c>
      <c r="F52" s="67">
        <f t="shared" si="3"/>
        <v>51.922392514781009</v>
      </c>
      <c r="G52" s="60">
        <f t="shared" si="4"/>
        <v>12.980536036316151</v>
      </c>
    </row>
    <row r="53" spans="1:7" ht="20.100000000000001" customHeight="1">
      <c r="A53" s="13" t="s">
        <v>50</v>
      </c>
      <c r="B53" s="15">
        <v>273</v>
      </c>
      <c r="C53" s="57">
        <v>8636354</v>
      </c>
      <c r="D53" s="57">
        <v>2500000</v>
      </c>
      <c r="E53" s="57">
        <v>1982741.59</v>
      </c>
      <c r="F53" s="67">
        <f t="shared" si="3"/>
        <v>79.309663600000007</v>
      </c>
      <c r="G53" s="60">
        <f t="shared" si="4"/>
        <v>22.958086132180316</v>
      </c>
    </row>
    <row r="54" spans="1:7" ht="20.100000000000001" customHeight="1">
      <c r="A54" s="13" t="s">
        <v>51</v>
      </c>
      <c r="B54" s="15">
        <v>275</v>
      </c>
      <c r="C54" s="57">
        <v>723698</v>
      </c>
      <c r="D54" s="57">
        <v>180698</v>
      </c>
      <c r="E54" s="57">
        <v>180336</v>
      </c>
      <c r="F54" s="67">
        <f t="shared" si="3"/>
        <v>99.799665740628001</v>
      </c>
      <c r="G54" s="60">
        <f t="shared" si="4"/>
        <v>24.918681549486109</v>
      </c>
    </row>
    <row r="55" spans="1:7" ht="39.75" customHeight="1">
      <c r="A55" s="36" t="s">
        <v>52</v>
      </c>
      <c r="B55" s="35">
        <v>280</v>
      </c>
      <c r="C55" s="54"/>
      <c r="D55" s="54"/>
      <c r="E55" s="57"/>
      <c r="F55" s="67"/>
      <c r="G55" s="60"/>
    </row>
    <row r="56" spans="1:7" ht="37.5" customHeight="1">
      <c r="A56" s="36" t="s">
        <v>54</v>
      </c>
      <c r="B56" s="35">
        <v>290</v>
      </c>
      <c r="C56" s="54">
        <v>766860</v>
      </c>
      <c r="D56" s="54">
        <v>181020</v>
      </c>
      <c r="E56" s="86">
        <v>114128.02</v>
      </c>
      <c r="F56" s="67">
        <f t="shared" si="3"/>
        <v>63.047188156004864</v>
      </c>
      <c r="G56" s="60">
        <f t="shared" si="4"/>
        <v>14.882510497352841</v>
      </c>
    </row>
    <row r="57" spans="1:7" ht="20.100000000000001" customHeight="1">
      <c r="A57" s="36" t="s">
        <v>55</v>
      </c>
      <c r="B57" s="35">
        <v>300</v>
      </c>
      <c r="C57" s="54">
        <f>C59</f>
        <v>350000</v>
      </c>
      <c r="D57" s="54">
        <f>D59</f>
        <v>50000</v>
      </c>
      <c r="E57" s="82">
        <f>E59+E60</f>
        <v>67166</v>
      </c>
      <c r="F57" s="67">
        <f t="shared" si="3"/>
        <v>134.33199999999999</v>
      </c>
      <c r="G57" s="60">
        <f t="shared" si="4"/>
        <v>19.190285714285714</v>
      </c>
    </row>
    <row r="58" spans="1:7" ht="20.100000000000001" customHeight="1">
      <c r="A58" s="36" t="s">
        <v>24</v>
      </c>
      <c r="B58" s="35">
        <v>310</v>
      </c>
      <c r="C58" s="54"/>
      <c r="D58" s="54"/>
      <c r="E58" s="58"/>
      <c r="F58" s="67"/>
      <c r="G58" s="60"/>
    </row>
    <row r="59" spans="1:7" ht="20.100000000000001" customHeight="1">
      <c r="A59" s="34" t="s">
        <v>69</v>
      </c>
      <c r="B59" s="35">
        <v>320</v>
      </c>
      <c r="C59" s="90">
        <v>350000</v>
      </c>
      <c r="D59" s="90">
        <v>50000</v>
      </c>
      <c r="E59" s="87">
        <v>67166</v>
      </c>
      <c r="F59" s="67">
        <f t="shared" si="3"/>
        <v>134.33199999999999</v>
      </c>
      <c r="G59" s="60">
        <f t="shared" si="4"/>
        <v>19.190285714285714</v>
      </c>
    </row>
    <row r="60" spans="1:7" ht="44.25" customHeight="1">
      <c r="A60" s="34" t="s">
        <v>89</v>
      </c>
      <c r="B60" s="35">
        <v>330</v>
      </c>
      <c r="C60" s="57"/>
      <c r="D60" s="57"/>
      <c r="E60" s="57"/>
      <c r="F60" s="67"/>
      <c r="G60" s="60"/>
    </row>
    <row r="61" spans="1:7" ht="20.100000000000001" customHeight="1">
      <c r="A61" s="36" t="s">
        <v>93</v>
      </c>
      <c r="B61" s="35"/>
      <c r="C61" s="53">
        <f>C43+C44+C45+C46+C47+C48+C49+C50+C56+C57</f>
        <v>149178307</v>
      </c>
      <c r="D61" s="53">
        <f>D43+D44+D45+D46+D47+D48+D49+D50+D56+D57</f>
        <v>38677039</v>
      </c>
      <c r="E61" s="79">
        <f>E43+E44+E45+E46+E47+E48+E49+E50+E56+E57</f>
        <v>32164379.250000004</v>
      </c>
      <c r="F61" s="67">
        <f t="shared" si="3"/>
        <v>83.161431385685972</v>
      </c>
      <c r="G61" s="60">
        <f t="shared" si="4"/>
        <v>21.561029815145979</v>
      </c>
    </row>
    <row r="62" spans="1:7" ht="19.5" customHeight="1">
      <c r="A62" s="38" t="s">
        <v>57</v>
      </c>
      <c r="B62" s="38"/>
      <c r="C62" s="63"/>
      <c r="D62" s="63"/>
      <c r="E62" s="63"/>
      <c r="F62" s="59"/>
      <c r="G62" s="59"/>
    </row>
    <row r="63" spans="1:7" ht="19.5" customHeight="1">
      <c r="A63" s="36" t="s">
        <v>58</v>
      </c>
      <c r="B63" s="35">
        <v>400</v>
      </c>
      <c r="C63" s="54">
        <f>C45+C46+C47</f>
        <v>21349413</v>
      </c>
      <c r="D63" s="58">
        <f>D45+D46+D47</f>
        <v>5348066</v>
      </c>
      <c r="E63" s="82">
        <f>E45+E46+E47</f>
        <v>3107190.1900000004</v>
      </c>
      <c r="F63" s="82">
        <f t="shared" si="3"/>
        <v>58.099323942524272</v>
      </c>
      <c r="G63" s="60">
        <f t="shared" si="4"/>
        <v>14.553984177457247</v>
      </c>
    </row>
    <row r="64" spans="1:7" ht="19.5" customHeight="1">
      <c r="A64" s="36" t="s">
        <v>59</v>
      </c>
      <c r="B64" s="35">
        <v>410</v>
      </c>
      <c r="C64" s="54">
        <f t="shared" ref="C64:E65" si="5">C43</f>
        <v>91266534</v>
      </c>
      <c r="D64" s="58">
        <f t="shared" si="5"/>
        <v>22943569</v>
      </c>
      <c r="E64" s="82">
        <f t="shared" si="5"/>
        <v>20457730.48</v>
      </c>
      <c r="F64" s="82">
        <f t="shared" si="3"/>
        <v>89.165423565967444</v>
      </c>
      <c r="G64" s="60">
        <f t="shared" si="4"/>
        <v>22.415369120952921</v>
      </c>
    </row>
    <row r="65" spans="1:7" ht="19.5" customHeight="1">
      <c r="A65" s="36" t="s">
        <v>60</v>
      </c>
      <c r="B65" s="35">
        <v>420</v>
      </c>
      <c r="C65" s="54">
        <f t="shared" si="5"/>
        <v>20078650</v>
      </c>
      <c r="D65" s="58">
        <f t="shared" si="5"/>
        <v>5047588</v>
      </c>
      <c r="E65" s="82">
        <f t="shared" si="5"/>
        <v>4423393.6399999997</v>
      </c>
      <c r="F65" s="82">
        <f t="shared" si="3"/>
        <v>87.633809257015429</v>
      </c>
      <c r="G65" s="60">
        <f t="shared" si="4"/>
        <v>22.030333911891482</v>
      </c>
    </row>
    <row r="66" spans="1:7" ht="19.5" customHeight="1">
      <c r="A66" s="36" t="s">
        <v>24</v>
      </c>
      <c r="B66" s="35">
        <v>430</v>
      </c>
      <c r="C66" s="54"/>
      <c r="D66" s="58"/>
      <c r="E66" s="82"/>
      <c r="F66" s="82"/>
      <c r="G66" s="60"/>
    </row>
    <row r="67" spans="1:7" ht="19.5" customHeight="1">
      <c r="A67" s="36" t="s">
        <v>61</v>
      </c>
      <c r="B67" s="35">
        <v>440</v>
      </c>
      <c r="C67" s="54">
        <f>C48+C49+C50+C56+C57</f>
        <v>16483710</v>
      </c>
      <c r="D67" s="58">
        <f>D48+D49+D50+D56+D57</f>
        <v>5337816</v>
      </c>
      <c r="E67" s="82">
        <f>E48+E49+E50+E56+E57</f>
        <v>4176064.94</v>
      </c>
      <c r="F67" s="82">
        <f t="shared" si="3"/>
        <v>78.235460720264612</v>
      </c>
      <c r="G67" s="60">
        <f t="shared" si="4"/>
        <v>25.334496542343928</v>
      </c>
    </row>
    <row r="68" spans="1:7" ht="19.5" customHeight="1">
      <c r="A68" s="36" t="s">
        <v>62</v>
      </c>
      <c r="B68" s="35"/>
      <c r="C68" s="55">
        <f>SUM(C63:C67)</f>
        <v>149178307</v>
      </c>
      <c r="D68" s="59">
        <f>SUM(D63:D67)</f>
        <v>38677039</v>
      </c>
      <c r="E68" s="79">
        <f>SUM(E63:E67)</f>
        <v>32164379.250000004</v>
      </c>
      <c r="F68" s="79">
        <f t="shared" si="3"/>
        <v>83.161431385685972</v>
      </c>
      <c r="G68" s="60">
        <f t="shared" si="4"/>
        <v>21.561029815145979</v>
      </c>
    </row>
    <row r="69" spans="1:7" ht="19.5" customHeight="1">
      <c r="A69" s="38" t="s">
        <v>28</v>
      </c>
      <c r="B69" s="38"/>
      <c r="C69" s="63"/>
      <c r="D69" s="63"/>
      <c r="E69" s="63"/>
      <c r="F69" s="79"/>
      <c r="G69" s="59"/>
    </row>
    <row r="70" spans="1:7" ht="20.100000000000001" customHeight="1">
      <c r="A70" s="36" t="s">
        <v>32</v>
      </c>
      <c r="B70" s="35">
        <v>500</v>
      </c>
      <c r="C70" s="81">
        <f>C71</f>
        <v>1000000</v>
      </c>
      <c r="D70" s="79">
        <f>D71</f>
        <v>250000</v>
      </c>
      <c r="E70" s="79"/>
      <c r="F70" s="79">
        <f t="shared" si="3"/>
        <v>0</v>
      </c>
      <c r="G70" s="59">
        <f>E70/C70*100</f>
        <v>0</v>
      </c>
    </row>
    <row r="71" spans="1:7" ht="20.100000000000001" customHeight="1">
      <c r="A71" s="36" t="s">
        <v>27</v>
      </c>
      <c r="B71" s="37">
        <v>501</v>
      </c>
      <c r="C71" s="69">
        <v>1000000</v>
      </c>
      <c r="D71" s="80">
        <v>250000</v>
      </c>
      <c r="E71" s="84"/>
      <c r="F71" s="82">
        <f t="shared" si="3"/>
        <v>0</v>
      </c>
      <c r="G71" s="58">
        <f t="shared" ref="G71:G72" si="6">E71/C71*100</f>
        <v>0</v>
      </c>
    </row>
    <row r="72" spans="1:7" ht="20.100000000000001" customHeight="1">
      <c r="A72" s="38" t="s">
        <v>25</v>
      </c>
      <c r="B72" s="39">
        <v>510</v>
      </c>
      <c r="C72" s="53">
        <f>C74+C76+C77+C78</f>
        <v>1000000</v>
      </c>
      <c r="D72" s="79">
        <f>D74+D76+D78+D77</f>
        <v>250000</v>
      </c>
      <c r="E72" s="79">
        <f>E74+E76+E78</f>
        <v>76187.350000000006</v>
      </c>
      <c r="F72" s="79">
        <f>E72/D72*100</f>
        <v>30.47494</v>
      </c>
      <c r="G72" s="59">
        <f t="shared" si="6"/>
        <v>7.618735</v>
      </c>
    </row>
    <row r="73" spans="1:7" ht="20.100000000000001" customHeight="1">
      <c r="A73" s="36" t="s">
        <v>0</v>
      </c>
      <c r="B73" s="40">
        <v>511</v>
      </c>
      <c r="C73" s="60"/>
      <c r="D73" s="58"/>
      <c r="E73" s="58"/>
      <c r="F73" s="79"/>
      <c r="G73" s="59"/>
    </row>
    <row r="74" spans="1:7" ht="20.100000000000001" customHeight="1">
      <c r="A74" s="36" t="s">
        <v>1</v>
      </c>
      <c r="B74" s="41">
        <v>512</v>
      </c>
      <c r="C74" s="54"/>
      <c r="D74" s="54"/>
      <c r="E74" s="54">
        <v>76187.350000000006</v>
      </c>
      <c r="F74" s="82"/>
      <c r="G74" s="58"/>
    </row>
    <row r="75" spans="1:7" ht="20.100000000000001" customHeight="1">
      <c r="A75" s="36" t="s">
        <v>12</v>
      </c>
      <c r="B75" s="40">
        <v>513</v>
      </c>
      <c r="C75" s="54"/>
      <c r="D75" s="58"/>
      <c r="E75" s="58"/>
      <c r="F75" s="58"/>
      <c r="G75" s="58"/>
    </row>
    <row r="76" spans="1:7" ht="20.100000000000001" customHeight="1">
      <c r="A76" s="36" t="s">
        <v>2</v>
      </c>
      <c r="B76" s="41">
        <v>514</v>
      </c>
      <c r="C76" s="54"/>
      <c r="D76" s="58"/>
      <c r="E76" s="58"/>
      <c r="F76" s="58"/>
      <c r="G76" s="58"/>
    </row>
    <row r="77" spans="1:7" ht="51.75" customHeight="1">
      <c r="A77" s="36" t="s">
        <v>13</v>
      </c>
      <c r="B77" s="40">
        <v>515</v>
      </c>
      <c r="C77" s="54">
        <v>1000000</v>
      </c>
      <c r="D77" s="58">
        <v>250000</v>
      </c>
      <c r="E77" s="58"/>
      <c r="F77" s="58"/>
      <c r="G77" s="58"/>
    </row>
    <row r="78" spans="1:7" ht="59.25" customHeight="1">
      <c r="A78" s="36" t="s">
        <v>18</v>
      </c>
      <c r="B78" s="37">
        <v>516</v>
      </c>
      <c r="C78" s="69"/>
      <c r="D78" s="54"/>
      <c r="E78" s="54"/>
      <c r="F78" s="58"/>
      <c r="G78" s="58"/>
    </row>
    <row r="79" spans="1:7" ht="20.100000000000001" customHeight="1">
      <c r="A79" s="38" t="s">
        <v>31</v>
      </c>
      <c r="B79" s="38"/>
      <c r="C79" s="60"/>
      <c r="D79" s="63"/>
      <c r="E79" s="63"/>
      <c r="F79" s="58"/>
      <c r="G79" s="58"/>
    </row>
    <row r="80" spans="1:7" ht="20.100000000000001" customHeight="1">
      <c r="A80" s="36" t="s">
        <v>33</v>
      </c>
      <c r="B80" s="35">
        <v>600</v>
      </c>
      <c r="C80" s="60"/>
      <c r="D80" s="59"/>
      <c r="E80" s="59"/>
      <c r="F80" s="63"/>
      <c r="G80" s="59"/>
    </row>
    <row r="81" spans="1:7" ht="20.100000000000001" customHeight="1">
      <c r="A81" s="34" t="s">
        <v>34</v>
      </c>
      <c r="B81" s="37">
        <v>601</v>
      </c>
      <c r="C81" s="60"/>
      <c r="D81" s="58"/>
      <c r="E81" s="58"/>
      <c r="F81" s="59"/>
      <c r="G81" s="59"/>
    </row>
    <row r="82" spans="1:7" ht="20.100000000000001" customHeight="1">
      <c r="A82" s="34" t="s">
        <v>35</v>
      </c>
      <c r="B82" s="37">
        <v>602</v>
      </c>
      <c r="C82" s="60"/>
      <c r="D82" s="58"/>
      <c r="E82" s="58"/>
      <c r="F82" s="58"/>
      <c r="G82" s="58"/>
    </row>
    <row r="83" spans="1:7" ht="20.100000000000001" customHeight="1">
      <c r="A83" s="34" t="s">
        <v>36</v>
      </c>
      <c r="B83" s="37">
        <v>603</v>
      </c>
      <c r="C83" s="60"/>
      <c r="D83" s="58"/>
      <c r="E83" s="58"/>
      <c r="F83" s="58"/>
      <c r="G83" s="58"/>
    </row>
    <row r="84" spans="1:7" ht="20.100000000000001" customHeight="1">
      <c r="A84" s="36" t="s">
        <v>37</v>
      </c>
      <c r="B84" s="35">
        <v>610</v>
      </c>
      <c r="C84" s="60"/>
      <c r="D84" s="58"/>
      <c r="E84" s="58"/>
      <c r="F84" s="58"/>
      <c r="G84" s="58"/>
    </row>
    <row r="85" spans="1:7" ht="20.100000000000001" customHeight="1">
      <c r="A85" s="36" t="s">
        <v>38</v>
      </c>
      <c r="B85" s="35">
        <v>620</v>
      </c>
      <c r="C85" s="60"/>
      <c r="D85" s="59"/>
      <c r="E85" s="59"/>
      <c r="F85" s="58"/>
      <c r="G85" s="58"/>
    </row>
    <row r="86" spans="1:7" ht="20.100000000000001" customHeight="1">
      <c r="A86" s="34" t="s">
        <v>34</v>
      </c>
      <c r="B86" s="37">
        <v>621</v>
      </c>
      <c r="C86" s="60"/>
      <c r="D86" s="58"/>
      <c r="E86" s="58"/>
      <c r="F86" s="59"/>
      <c r="G86" s="59"/>
    </row>
    <row r="87" spans="1:7" ht="20.100000000000001" customHeight="1">
      <c r="A87" s="34" t="s">
        <v>35</v>
      </c>
      <c r="B87" s="37">
        <v>622</v>
      </c>
      <c r="C87" s="60"/>
      <c r="D87" s="58"/>
      <c r="E87" s="58"/>
      <c r="F87" s="58"/>
      <c r="G87" s="58"/>
    </row>
    <row r="88" spans="1:7" ht="20.100000000000001" customHeight="1">
      <c r="A88" s="34" t="s">
        <v>36</v>
      </c>
      <c r="B88" s="37">
        <v>623</v>
      </c>
      <c r="C88" s="60"/>
      <c r="D88" s="58"/>
      <c r="E88" s="58"/>
      <c r="F88" s="58"/>
      <c r="G88" s="58"/>
    </row>
    <row r="89" spans="1:7" ht="20.100000000000001" customHeight="1">
      <c r="A89" s="36" t="s">
        <v>19</v>
      </c>
      <c r="B89" s="35">
        <v>630</v>
      </c>
      <c r="C89" s="60"/>
      <c r="D89" s="58"/>
      <c r="E89" s="58"/>
      <c r="F89" s="58"/>
      <c r="G89" s="58"/>
    </row>
    <row r="90" spans="1:7" ht="20.100000000000001" customHeight="1">
      <c r="A90" s="38" t="s">
        <v>9</v>
      </c>
      <c r="B90" s="42">
        <v>700</v>
      </c>
      <c r="C90" s="53">
        <f>C41+C70</f>
        <v>149859869</v>
      </c>
      <c r="D90" s="59">
        <f>D41+D70</f>
        <v>38623201</v>
      </c>
      <c r="E90" s="59">
        <f>E41+E70</f>
        <v>30887893.279999997</v>
      </c>
      <c r="F90" s="59">
        <f>E90/D90*100</f>
        <v>79.972380538837257</v>
      </c>
      <c r="G90" s="55">
        <f>E90/C90*100</f>
        <v>20.611183958795532</v>
      </c>
    </row>
    <row r="91" spans="1:7" ht="20.100000000000001" customHeight="1">
      <c r="A91" s="38" t="s">
        <v>15</v>
      </c>
      <c r="B91" s="42">
        <v>800</v>
      </c>
      <c r="C91" s="53">
        <f>C61+C72</f>
        <v>150178307</v>
      </c>
      <c r="D91" s="59">
        <f>D61+D72</f>
        <v>38927039</v>
      </c>
      <c r="E91" s="59">
        <f>E68+E72</f>
        <v>32240566.600000005</v>
      </c>
      <c r="F91" s="59">
        <f>E91/D91*100</f>
        <v>82.823064451421558</v>
      </c>
      <c r="G91" s="55">
        <f>E91/C91*100</f>
        <v>21.468191541139163</v>
      </c>
    </row>
    <row r="92" spans="1:7" ht="20.100000000000001" customHeight="1">
      <c r="A92" s="43" t="s">
        <v>86</v>
      </c>
      <c r="B92" s="44">
        <v>850</v>
      </c>
      <c r="C92" s="53">
        <f>C25+C90-C91</f>
        <v>3541405</v>
      </c>
      <c r="D92" s="61">
        <f>D90+D25-D91</f>
        <v>3556005</v>
      </c>
      <c r="E92" s="62">
        <f>E25+E90-E91</f>
        <v>522740.8399999924</v>
      </c>
      <c r="F92" s="59"/>
      <c r="G92" s="59"/>
    </row>
    <row r="93" spans="1:7" ht="19.5" customHeight="1">
      <c r="A93" s="132" t="s">
        <v>29</v>
      </c>
      <c r="B93" s="133"/>
      <c r="C93" s="134"/>
      <c r="D93" s="68"/>
      <c r="E93" s="59"/>
      <c r="F93" s="45"/>
      <c r="G93" s="45"/>
    </row>
    <row r="94" spans="1:7" ht="19.5" customHeight="1">
      <c r="A94" s="36" t="s">
        <v>39</v>
      </c>
      <c r="B94" s="47">
        <v>900</v>
      </c>
      <c r="C94" s="67">
        <v>581.25</v>
      </c>
      <c r="D94" s="67"/>
      <c r="E94" s="93">
        <v>557.25</v>
      </c>
      <c r="F94" s="46"/>
      <c r="G94" s="46"/>
    </row>
    <row r="95" spans="1:7" ht="19.5" customHeight="1">
      <c r="A95" s="36" t="s">
        <v>63</v>
      </c>
      <c r="B95" s="47">
        <v>910</v>
      </c>
      <c r="C95" s="69">
        <v>100768304.26000001</v>
      </c>
      <c r="D95" s="67"/>
      <c r="E95" s="93">
        <v>98376513.560000002</v>
      </c>
      <c r="F95" s="48"/>
      <c r="G95" s="108"/>
    </row>
    <row r="96" spans="1:7" ht="19.5" customHeight="1">
      <c r="A96" s="36" t="s">
        <v>30</v>
      </c>
      <c r="B96" s="47">
        <v>920</v>
      </c>
      <c r="C96" s="8"/>
      <c r="D96" s="33"/>
      <c r="E96" s="33"/>
      <c r="F96" s="33"/>
      <c r="G96" s="33"/>
    </row>
    <row r="97" spans="1:7" ht="19.5" customHeight="1">
      <c r="A97" s="36" t="s">
        <v>40</v>
      </c>
      <c r="B97" s="47">
        <v>930</v>
      </c>
      <c r="C97" s="3"/>
      <c r="D97" s="33"/>
      <c r="E97" s="33"/>
      <c r="F97" s="33"/>
      <c r="G97" s="33"/>
    </row>
    <row r="98" spans="1:7" ht="19.5" customHeight="1">
      <c r="A98" s="36" t="s">
        <v>64</v>
      </c>
      <c r="B98" s="47">
        <v>940</v>
      </c>
      <c r="C98" s="3"/>
      <c r="D98" s="33"/>
      <c r="E98" s="33"/>
      <c r="F98" s="33"/>
      <c r="G98" s="33"/>
    </row>
    <row r="99" spans="1:7" ht="19.5" customHeight="1">
      <c r="A99" s="36" t="s">
        <v>65</v>
      </c>
      <c r="B99" s="47">
        <v>950</v>
      </c>
      <c r="C99" s="64"/>
      <c r="D99" s="33"/>
      <c r="E99" s="33"/>
      <c r="F99" s="33"/>
      <c r="G99" s="33"/>
    </row>
    <row r="100" spans="1:7" ht="19.5" customHeight="1">
      <c r="A100" s="97"/>
      <c r="B100" s="98"/>
      <c r="C100" s="99"/>
      <c r="D100" s="100"/>
      <c r="E100" s="100"/>
      <c r="F100" s="100"/>
      <c r="G100" s="100"/>
    </row>
    <row r="101" spans="1:7" ht="19.2" customHeight="1">
      <c r="A101" s="97"/>
      <c r="B101" s="98"/>
      <c r="C101" s="99"/>
      <c r="D101" s="100"/>
      <c r="E101" s="100"/>
      <c r="F101" s="100"/>
      <c r="G101" s="100"/>
    </row>
    <row r="102" spans="1:7" ht="19.5" customHeight="1">
      <c r="A102" s="97"/>
      <c r="B102" s="98"/>
      <c r="C102" s="99"/>
      <c r="D102" s="100"/>
      <c r="E102" s="100"/>
      <c r="F102" s="100"/>
      <c r="G102" s="100"/>
    </row>
    <row r="103" spans="1:7" ht="19.5" customHeight="1">
      <c r="A103" s="94" t="s">
        <v>109</v>
      </c>
      <c r="B103" s="10"/>
      <c r="C103" s="71"/>
      <c r="D103" s="16"/>
      <c r="E103" s="16"/>
      <c r="F103" s="16"/>
      <c r="G103" s="16"/>
    </row>
    <row r="104" spans="1:7" ht="18" customHeight="1">
      <c r="A104" s="109" t="s">
        <v>110</v>
      </c>
      <c r="B104" s="109"/>
      <c r="C104" s="110"/>
      <c r="D104" s="111"/>
      <c r="E104" s="130" t="s">
        <v>111</v>
      </c>
      <c r="F104" s="130"/>
      <c r="G104" s="112"/>
    </row>
    <row r="105" spans="1:7" ht="18" customHeight="1">
      <c r="A105" s="113"/>
      <c r="B105" s="113"/>
      <c r="C105" s="96"/>
      <c r="D105" s="114"/>
      <c r="E105" s="104"/>
      <c r="F105" s="115"/>
      <c r="G105" s="112"/>
    </row>
    <row r="106" spans="1:7" ht="20.100000000000001" customHeight="1">
      <c r="C106" s="1"/>
      <c r="F106" s="65"/>
      <c r="G106" s="65"/>
    </row>
    <row r="107" spans="1:7">
      <c r="A107" s="10"/>
      <c r="B107" s="10"/>
      <c r="D107" s="11"/>
      <c r="E107" s="11"/>
      <c r="F107" s="11"/>
      <c r="G107" s="101"/>
    </row>
    <row r="108" spans="1:7">
      <c r="A108" s="10"/>
      <c r="B108" s="10"/>
      <c r="D108" s="11"/>
      <c r="E108" s="11"/>
      <c r="F108" s="11"/>
      <c r="G108" s="101"/>
    </row>
    <row r="109" spans="1:7">
      <c r="A109" s="10"/>
      <c r="B109" s="10"/>
      <c r="D109" s="11"/>
      <c r="E109" s="11"/>
      <c r="F109" s="11"/>
      <c r="G109" s="101"/>
    </row>
    <row r="110" spans="1:7">
      <c r="A110" s="10"/>
      <c r="B110" s="10"/>
      <c r="D110" s="11"/>
      <c r="E110" s="11"/>
      <c r="F110" s="11"/>
      <c r="G110" s="101"/>
    </row>
    <row r="111" spans="1:7">
      <c r="A111" s="10"/>
      <c r="B111" s="10"/>
      <c r="D111" s="11"/>
      <c r="E111" s="11"/>
      <c r="F111" s="11"/>
      <c r="G111" s="101"/>
    </row>
    <row r="112" spans="1:7">
      <c r="A112" s="10"/>
      <c r="B112" s="10"/>
      <c r="D112" s="11"/>
      <c r="E112" s="11"/>
      <c r="F112" s="11"/>
      <c r="G112" s="101"/>
    </row>
    <row r="113" spans="1:7">
      <c r="A113" s="10"/>
      <c r="B113" s="10"/>
      <c r="D113" s="11"/>
      <c r="E113" s="11"/>
      <c r="F113" s="11"/>
      <c r="G113" s="101"/>
    </row>
    <row r="114" spans="1:7">
      <c r="A114" s="10"/>
      <c r="B114" s="10"/>
      <c r="D114" s="11"/>
      <c r="E114" s="11"/>
      <c r="F114" s="11"/>
      <c r="G114" s="101"/>
    </row>
    <row r="115" spans="1:7">
      <c r="A115" s="10"/>
      <c r="B115" s="10"/>
      <c r="D115" s="11"/>
      <c r="E115" s="11"/>
      <c r="F115" s="11"/>
      <c r="G115" s="101"/>
    </row>
    <row r="116" spans="1:7">
      <c r="A116" s="10"/>
      <c r="B116" s="10"/>
      <c r="D116" s="11"/>
      <c r="E116" s="11"/>
      <c r="F116" s="11"/>
      <c r="G116" s="101"/>
    </row>
    <row r="117" spans="1:7">
      <c r="A117" s="10"/>
      <c r="B117" s="10"/>
      <c r="D117" s="11"/>
      <c r="E117" s="11"/>
      <c r="F117" s="11"/>
      <c r="G117" s="101"/>
    </row>
    <row r="118" spans="1:7">
      <c r="A118" s="10"/>
      <c r="B118" s="10"/>
      <c r="D118" s="11"/>
      <c r="E118" s="11"/>
      <c r="F118" s="11"/>
      <c r="G118" s="101"/>
    </row>
    <row r="119" spans="1:7">
      <c r="A119" s="10"/>
      <c r="B119" s="10"/>
      <c r="D119" s="11"/>
      <c r="E119" s="11"/>
      <c r="F119" s="11"/>
      <c r="G119" s="101"/>
    </row>
    <row r="120" spans="1:7">
      <c r="A120" s="10"/>
      <c r="B120" s="10"/>
      <c r="D120" s="11"/>
      <c r="E120" s="11"/>
      <c r="F120" s="11"/>
      <c r="G120" s="101"/>
    </row>
    <row r="121" spans="1:7">
      <c r="A121" s="10"/>
      <c r="B121" s="10"/>
      <c r="D121" s="11"/>
      <c r="E121" s="11"/>
      <c r="F121" s="11"/>
      <c r="G121" s="101"/>
    </row>
    <row r="122" spans="1:7">
      <c r="A122" s="10"/>
      <c r="B122" s="10"/>
      <c r="D122" s="11"/>
      <c r="E122" s="11"/>
      <c r="F122" s="11"/>
      <c r="G122" s="101"/>
    </row>
    <row r="123" spans="1:7">
      <c r="A123" s="10"/>
      <c r="B123" s="10"/>
      <c r="D123" s="11"/>
      <c r="E123" s="11"/>
      <c r="F123" s="11"/>
      <c r="G123" s="101"/>
    </row>
    <row r="124" spans="1:7">
      <c r="A124" s="10"/>
      <c r="B124" s="10"/>
      <c r="D124" s="11"/>
      <c r="E124" s="11"/>
      <c r="F124" s="11"/>
      <c r="G124" s="101"/>
    </row>
    <row r="125" spans="1:7">
      <c r="A125" s="10"/>
      <c r="B125" s="10"/>
      <c r="D125" s="11"/>
      <c r="E125" s="11"/>
      <c r="F125" s="11"/>
      <c r="G125" s="101"/>
    </row>
    <row r="126" spans="1:7">
      <c r="A126" s="10"/>
      <c r="B126" s="10"/>
      <c r="D126" s="11"/>
      <c r="E126" s="11"/>
      <c r="F126" s="11"/>
      <c r="G126" s="101"/>
    </row>
    <row r="127" spans="1:7">
      <c r="A127" s="10"/>
      <c r="B127" s="10"/>
      <c r="D127" s="11"/>
      <c r="E127" s="11"/>
      <c r="F127" s="11"/>
      <c r="G127" s="101"/>
    </row>
    <row r="128" spans="1:7">
      <c r="A128" s="10"/>
      <c r="B128" s="10"/>
      <c r="D128" s="11"/>
      <c r="E128" s="11"/>
      <c r="F128" s="11"/>
      <c r="G128" s="101"/>
    </row>
    <row r="129" spans="1:7">
      <c r="A129" s="10"/>
      <c r="B129" s="10"/>
      <c r="D129" s="11"/>
      <c r="E129" s="11"/>
      <c r="F129" s="11"/>
      <c r="G129" s="101"/>
    </row>
    <row r="130" spans="1:7">
      <c r="A130" s="10"/>
      <c r="B130" s="10"/>
      <c r="D130" s="11"/>
      <c r="E130" s="11"/>
      <c r="F130" s="11"/>
      <c r="G130" s="101"/>
    </row>
    <row r="131" spans="1:7">
      <c r="A131" s="10"/>
      <c r="B131" s="10"/>
      <c r="D131" s="11"/>
      <c r="E131" s="11"/>
      <c r="F131" s="11"/>
      <c r="G131" s="101"/>
    </row>
    <row r="132" spans="1:7">
      <c r="A132" s="10"/>
      <c r="B132" s="10"/>
      <c r="D132" s="11"/>
      <c r="E132" s="11"/>
      <c r="F132" s="11"/>
      <c r="G132" s="101"/>
    </row>
    <row r="133" spans="1:7">
      <c r="A133" s="10"/>
      <c r="B133" s="10"/>
      <c r="D133" s="11"/>
      <c r="E133" s="11"/>
      <c r="F133" s="11"/>
      <c r="G133" s="101"/>
    </row>
    <row r="134" spans="1:7">
      <c r="A134" s="10"/>
      <c r="B134" s="10"/>
      <c r="D134" s="11"/>
      <c r="E134" s="11"/>
      <c r="F134" s="11"/>
      <c r="G134" s="101"/>
    </row>
    <row r="135" spans="1:7">
      <c r="A135" s="10"/>
      <c r="B135" s="10"/>
      <c r="D135" s="11"/>
      <c r="E135" s="11"/>
      <c r="F135" s="11"/>
      <c r="G135" s="101"/>
    </row>
    <row r="136" spans="1:7">
      <c r="A136" s="10"/>
      <c r="B136" s="10"/>
      <c r="D136" s="11"/>
      <c r="E136" s="11"/>
      <c r="F136" s="11"/>
      <c r="G136" s="101"/>
    </row>
    <row r="137" spans="1:7">
      <c r="A137" s="10"/>
      <c r="B137" s="10"/>
      <c r="D137" s="11"/>
      <c r="E137" s="11"/>
      <c r="F137" s="11"/>
      <c r="G137" s="101"/>
    </row>
    <row r="138" spans="1:7">
      <c r="A138" s="10"/>
      <c r="B138" s="10"/>
      <c r="D138" s="11"/>
      <c r="E138" s="11"/>
      <c r="F138" s="11"/>
      <c r="G138" s="101"/>
    </row>
    <row r="139" spans="1:7">
      <c r="A139" s="10"/>
      <c r="B139" s="10"/>
      <c r="D139" s="11"/>
      <c r="E139" s="11"/>
      <c r="F139" s="11"/>
      <c r="G139" s="101"/>
    </row>
    <row r="140" spans="1:7">
      <c r="A140" s="12"/>
      <c r="B140" s="12"/>
      <c r="F140" s="11"/>
      <c r="G140" s="101"/>
    </row>
    <row r="141" spans="1:7">
      <c r="A141" s="12"/>
      <c r="B141" s="12"/>
    </row>
    <row r="142" spans="1:7">
      <c r="A142" s="12"/>
      <c r="B142" s="12"/>
    </row>
    <row r="143" spans="1:7">
      <c r="A143" s="12"/>
      <c r="B143" s="12"/>
    </row>
    <row r="144" spans="1:7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2">
      <c r="A177" s="12"/>
      <c r="B177" s="12"/>
    </row>
    <row r="178" spans="1:2">
      <c r="A178" s="12"/>
      <c r="B178" s="12"/>
    </row>
    <row r="179" spans="1:2">
      <c r="A179" s="12"/>
      <c r="B179" s="12"/>
    </row>
    <row r="180" spans="1:2">
      <c r="A180" s="12"/>
      <c r="B180" s="12"/>
    </row>
    <row r="181" spans="1:2">
      <c r="A181" s="12"/>
      <c r="B181" s="12"/>
    </row>
    <row r="182" spans="1:2">
      <c r="A182" s="12"/>
      <c r="B182" s="12"/>
    </row>
    <row r="183" spans="1:2">
      <c r="A183" s="12"/>
      <c r="B183" s="12"/>
    </row>
    <row r="184" spans="1:2">
      <c r="A184" s="12"/>
      <c r="B184" s="12"/>
    </row>
    <row r="185" spans="1:2">
      <c r="A185" s="12"/>
      <c r="B185" s="12"/>
    </row>
    <row r="186" spans="1:2">
      <c r="A186" s="12"/>
      <c r="B186" s="12"/>
    </row>
    <row r="187" spans="1:2">
      <c r="A187" s="12"/>
      <c r="B187" s="12"/>
    </row>
    <row r="188" spans="1:2">
      <c r="A188" s="12"/>
      <c r="B188" s="12"/>
    </row>
    <row r="189" spans="1:2">
      <c r="A189" s="12"/>
      <c r="B189" s="12"/>
    </row>
    <row r="190" spans="1:2">
      <c r="A190" s="12"/>
      <c r="B190" s="12"/>
    </row>
    <row r="191" spans="1:2">
      <c r="A191" s="12"/>
      <c r="B191" s="12"/>
    </row>
    <row r="192" spans="1:2">
      <c r="A192" s="12"/>
      <c r="B192" s="12"/>
    </row>
    <row r="193" spans="1:2">
      <c r="A193" s="12"/>
      <c r="B193" s="12"/>
    </row>
    <row r="194" spans="1:2">
      <c r="A194" s="12"/>
      <c r="B194" s="12"/>
    </row>
    <row r="195" spans="1:2">
      <c r="A195" s="12"/>
      <c r="B195" s="12"/>
    </row>
    <row r="196" spans="1:2">
      <c r="A196" s="12"/>
      <c r="B196" s="12"/>
    </row>
    <row r="197" spans="1:2">
      <c r="A197" s="12"/>
      <c r="B197" s="12"/>
    </row>
    <row r="198" spans="1:2">
      <c r="A198" s="12"/>
      <c r="B198" s="12"/>
    </row>
    <row r="199" spans="1:2">
      <c r="A199" s="12"/>
      <c r="B199" s="12"/>
    </row>
    <row r="200" spans="1:2">
      <c r="A200" s="12"/>
      <c r="B200" s="12"/>
    </row>
    <row r="201" spans="1:2">
      <c r="A201" s="12"/>
      <c r="B201" s="12"/>
    </row>
    <row r="202" spans="1:2">
      <c r="A202" s="12"/>
      <c r="B202" s="12"/>
    </row>
    <row r="203" spans="1:2">
      <c r="A203" s="12"/>
      <c r="B203" s="12"/>
    </row>
    <row r="204" spans="1:2">
      <c r="A204" s="12"/>
      <c r="B204" s="12"/>
    </row>
    <row r="205" spans="1:2">
      <c r="A205" s="12"/>
      <c r="B205" s="12"/>
    </row>
    <row r="206" spans="1:2">
      <c r="A206" s="12"/>
      <c r="B206" s="12"/>
    </row>
    <row r="207" spans="1:2">
      <c r="A207" s="12"/>
      <c r="B207" s="12"/>
    </row>
    <row r="208" spans="1:2">
      <c r="A208" s="12"/>
      <c r="B208" s="12"/>
    </row>
    <row r="209" spans="1:2">
      <c r="A209" s="12"/>
      <c r="B209" s="12"/>
    </row>
    <row r="210" spans="1:2">
      <c r="A210" s="12"/>
      <c r="B210" s="12"/>
    </row>
    <row r="211" spans="1:2">
      <c r="A211" s="12"/>
      <c r="B211" s="12"/>
    </row>
    <row r="212" spans="1:2">
      <c r="A212" s="12"/>
      <c r="B212" s="12"/>
    </row>
    <row r="213" spans="1:2">
      <c r="A213" s="12"/>
      <c r="B213" s="12"/>
    </row>
    <row r="214" spans="1:2">
      <c r="A214" s="12"/>
      <c r="B214" s="12"/>
    </row>
    <row r="215" spans="1:2">
      <c r="A215" s="12"/>
      <c r="B215" s="12"/>
    </row>
    <row r="216" spans="1:2">
      <c r="A216" s="12"/>
      <c r="B216" s="12"/>
    </row>
    <row r="217" spans="1:2">
      <c r="A217" s="12"/>
      <c r="B217" s="12"/>
    </row>
    <row r="218" spans="1:2">
      <c r="A218" s="12"/>
      <c r="B218" s="12"/>
    </row>
    <row r="219" spans="1:2">
      <c r="A219" s="12"/>
      <c r="B219" s="12"/>
    </row>
    <row r="220" spans="1:2">
      <c r="A220" s="12"/>
      <c r="B220" s="12"/>
    </row>
    <row r="221" spans="1:2">
      <c r="A221" s="12"/>
      <c r="B221" s="12"/>
    </row>
    <row r="222" spans="1:2">
      <c r="A222" s="12"/>
      <c r="B222" s="12"/>
    </row>
    <row r="223" spans="1:2">
      <c r="A223" s="12"/>
      <c r="B223" s="12"/>
    </row>
    <row r="224" spans="1:2">
      <c r="A224" s="12"/>
      <c r="B224" s="12"/>
    </row>
    <row r="225" spans="1:2">
      <c r="A225" s="12"/>
      <c r="B225" s="12"/>
    </row>
    <row r="226" spans="1:2">
      <c r="A226" s="12"/>
      <c r="B226" s="12"/>
    </row>
    <row r="227" spans="1:2">
      <c r="A227" s="12"/>
      <c r="B227" s="12"/>
    </row>
    <row r="228" spans="1:2">
      <c r="A228" s="12"/>
      <c r="B228" s="12"/>
    </row>
    <row r="229" spans="1:2">
      <c r="A229" s="12"/>
      <c r="B229" s="12"/>
    </row>
    <row r="230" spans="1:2">
      <c r="A230" s="12"/>
      <c r="B230" s="12"/>
    </row>
    <row r="231" spans="1:2">
      <c r="A231" s="12"/>
      <c r="B231" s="12"/>
    </row>
    <row r="232" spans="1:2">
      <c r="A232" s="12"/>
      <c r="B232" s="12"/>
    </row>
    <row r="233" spans="1:2">
      <c r="A233" s="12"/>
      <c r="B233" s="12"/>
    </row>
    <row r="234" spans="1:2">
      <c r="A234" s="12"/>
      <c r="B234" s="12"/>
    </row>
    <row r="235" spans="1:2">
      <c r="A235" s="12"/>
      <c r="B235" s="12"/>
    </row>
    <row r="236" spans="1:2">
      <c r="A236" s="12"/>
      <c r="B236" s="12"/>
    </row>
    <row r="237" spans="1:2">
      <c r="A237" s="12"/>
      <c r="B237" s="12"/>
    </row>
    <row r="238" spans="1:2">
      <c r="A238" s="12"/>
      <c r="B238" s="12"/>
    </row>
    <row r="239" spans="1:2">
      <c r="A239" s="12"/>
      <c r="B239" s="12"/>
    </row>
    <row r="240" spans="1:2">
      <c r="A240" s="12"/>
      <c r="B240" s="12"/>
    </row>
    <row r="241" spans="1:2">
      <c r="A241" s="12"/>
      <c r="B241" s="12"/>
    </row>
    <row r="242" spans="1:2">
      <c r="A242" s="12"/>
      <c r="B242" s="12"/>
    </row>
    <row r="243" spans="1:2">
      <c r="A243" s="12"/>
      <c r="B243" s="12"/>
    </row>
    <row r="244" spans="1:2">
      <c r="A244" s="12"/>
      <c r="B244" s="12"/>
    </row>
    <row r="245" spans="1:2">
      <c r="A245" s="12"/>
      <c r="B245" s="12"/>
    </row>
    <row r="246" spans="1:2">
      <c r="A246" s="12"/>
      <c r="B246" s="12"/>
    </row>
    <row r="247" spans="1:2">
      <c r="A247" s="12"/>
      <c r="B247" s="12"/>
    </row>
    <row r="248" spans="1:2">
      <c r="A248" s="12"/>
      <c r="B248" s="12"/>
    </row>
    <row r="249" spans="1:2">
      <c r="A249" s="12"/>
      <c r="B249" s="12"/>
    </row>
    <row r="250" spans="1:2">
      <c r="A250" s="12"/>
      <c r="B250" s="12"/>
    </row>
    <row r="251" spans="1:2">
      <c r="A251" s="12"/>
      <c r="B251" s="12"/>
    </row>
    <row r="252" spans="1:2">
      <c r="A252" s="12"/>
      <c r="B252" s="12"/>
    </row>
    <row r="253" spans="1:2">
      <c r="A253" s="12"/>
      <c r="B253" s="12"/>
    </row>
    <row r="254" spans="1:2">
      <c r="A254" s="12"/>
      <c r="B254" s="12"/>
    </row>
    <row r="255" spans="1:2">
      <c r="A255" s="12"/>
      <c r="B255" s="12"/>
    </row>
    <row r="256" spans="1:2">
      <c r="A256" s="12"/>
      <c r="B256" s="12"/>
    </row>
    <row r="257" spans="1:2">
      <c r="A257" s="12"/>
      <c r="B257" s="12"/>
    </row>
    <row r="258" spans="1:2">
      <c r="A258" s="12"/>
      <c r="B258" s="12"/>
    </row>
    <row r="259" spans="1:2">
      <c r="A259" s="12"/>
      <c r="B259" s="12"/>
    </row>
    <row r="260" spans="1:2">
      <c r="A260" s="12"/>
      <c r="B260" s="12"/>
    </row>
    <row r="261" spans="1:2">
      <c r="A261" s="12"/>
      <c r="B261" s="12"/>
    </row>
    <row r="262" spans="1:2">
      <c r="A262" s="12"/>
      <c r="B262" s="12"/>
    </row>
    <row r="263" spans="1:2">
      <c r="A263" s="12"/>
      <c r="B263" s="12"/>
    </row>
    <row r="264" spans="1:2">
      <c r="A264" s="12"/>
      <c r="B264" s="12"/>
    </row>
    <row r="265" spans="1:2">
      <c r="A265" s="12"/>
      <c r="B265" s="12"/>
    </row>
    <row r="266" spans="1:2">
      <c r="A266" s="12"/>
      <c r="B266" s="12"/>
    </row>
    <row r="267" spans="1:2">
      <c r="A267" s="12"/>
      <c r="B267" s="12"/>
    </row>
    <row r="268" spans="1:2">
      <c r="A268" s="12"/>
      <c r="B268" s="12"/>
    </row>
    <row r="269" spans="1:2">
      <c r="A269" s="12"/>
      <c r="B269" s="12"/>
    </row>
    <row r="270" spans="1:2">
      <c r="A270" s="12"/>
      <c r="B270" s="12"/>
    </row>
    <row r="271" spans="1:2">
      <c r="A271" s="12"/>
      <c r="B271" s="12"/>
    </row>
    <row r="272" spans="1:2">
      <c r="A272" s="12"/>
      <c r="B272" s="12"/>
    </row>
    <row r="273" spans="1:2">
      <c r="A273" s="12"/>
      <c r="B273" s="12"/>
    </row>
    <row r="274" spans="1:2">
      <c r="A274" s="12"/>
      <c r="B274" s="12"/>
    </row>
    <row r="275" spans="1:2">
      <c r="A275" s="12"/>
      <c r="B275" s="12"/>
    </row>
    <row r="276" spans="1:2">
      <c r="A276" s="12"/>
      <c r="B276" s="12"/>
    </row>
    <row r="277" spans="1:2">
      <c r="A277" s="12"/>
      <c r="B277" s="12"/>
    </row>
    <row r="278" spans="1:2">
      <c r="A278" s="12"/>
      <c r="B278" s="12"/>
    </row>
    <row r="279" spans="1:2">
      <c r="A279" s="12"/>
      <c r="B279" s="12"/>
    </row>
    <row r="280" spans="1:2">
      <c r="A280" s="12"/>
      <c r="B280" s="12"/>
    </row>
    <row r="281" spans="1:2">
      <c r="A281" s="12"/>
      <c r="B281" s="12"/>
    </row>
    <row r="282" spans="1:2">
      <c r="A282" s="12"/>
      <c r="B282" s="12"/>
    </row>
    <row r="283" spans="1:2">
      <c r="A283" s="12"/>
      <c r="B283" s="12"/>
    </row>
    <row r="284" spans="1:2">
      <c r="A284" s="12"/>
      <c r="B284" s="12"/>
    </row>
    <row r="285" spans="1:2">
      <c r="A285" s="12"/>
      <c r="B285" s="12"/>
    </row>
    <row r="286" spans="1:2">
      <c r="A286" s="12"/>
      <c r="B286" s="12"/>
    </row>
    <row r="287" spans="1:2">
      <c r="A287" s="12"/>
      <c r="B287" s="12"/>
    </row>
    <row r="288" spans="1:2">
      <c r="A288" s="12"/>
      <c r="B288" s="12"/>
    </row>
    <row r="289" spans="1:2">
      <c r="A289" s="12"/>
      <c r="B289" s="12"/>
    </row>
    <row r="290" spans="1:2">
      <c r="A290" s="12"/>
      <c r="B290" s="12"/>
    </row>
    <row r="291" spans="1:2">
      <c r="A291" s="12"/>
      <c r="B291" s="12"/>
    </row>
    <row r="292" spans="1:2">
      <c r="A292" s="12"/>
      <c r="B292" s="12"/>
    </row>
    <row r="293" spans="1:2">
      <c r="A293" s="12"/>
      <c r="B293" s="12"/>
    </row>
    <row r="294" spans="1:2">
      <c r="A294" s="12"/>
      <c r="B294" s="12"/>
    </row>
    <row r="295" spans="1:2">
      <c r="A295" s="12"/>
      <c r="B295" s="12"/>
    </row>
    <row r="296" spans="1:2">
      <c r="A296" s="12"/>
      <c r="B296" s="12"/>
    </row>
    <row r="297" spans="1:2">
      <c r="A297" s="12"/>
      <c r="B297" s="12"/>
    </row>
    <row r="298" spans="1:2">
      <c r="A298" s="12"/>
      <c r="B298" s="12"/>
    </row>
    <row r="299" spans="1:2">
      <c r="A299" s="12"/>
      <c r="B299" s="12"/>
    </row>
    <row r="300" spans="1:2">
      <c r="A300" s="12"/>
      <c r="B300" s="12"/>
    </row>
    <row r="301" spans="1:2">
      <c r="A301" s="12"/>
      <c r="B301" s="12"/>
    </row>
    <row r="302" spans="1:2">
      <c r="A302" s="12"/>
      <c r="B302" s="12"/>
    </row>
    <row r="303" spans="1:2">
      <c r="A303" s="12"/>
      <c r="B303" s="12"/>
    </row>
    <row r="304" spans="1:2">
      <c r="A304" s="12"/>
      <c r="B304" s="12"/>
    </row>
    <row r="305" spans="1:2">
      <c r="A305" s="12"/>
      <c r="B305" s="12"/>
    </row>
    <row r="306" spans="1:2">
      <c r="A306" s="12"/>
      <c r="B306" s="12"/>
    </row>
  </sheetData>
  <mergeCells count="22">
    <mergeCell ref="E104:F104"/>
    <mergeCell ref="A22:A23"/>
    <mergeCell ref="A21:G21"/>
    <mergeCell ref="B22:B23"/>
    <mergeCell ref="A93:C93"/>
    <mergeCell ref="A26:G26"/>
    <mergeCell ref="A42:G42"/>
    <mergeCell ref="A27:G27"/>
    <mergeCell ref="C18:D18"/>
    <mergeCell ref="D22:F22"/>
    <mergeCell ref="G22:G23"/>
    <mergeCell ref="D15:E15"/>
    <mergeCell ref="C22:C23"/>
    <mergeCell ref="D16:E16"/>
    <mergeCell ref="C20:G20"/>
    <mergeCell ref="C13:E13"/>
    <mergeCell ref="E2:G2"/>
    <mergeCell ref="E3:G3"/>
    <mergeCell ref="E4:G4"/>
    <mergeCell ref="E5:G5"/>
    <mergeCell ref="C9:E9"/>
    <mergeCell ref="F8:G8"/>
  </mergeCells>
  <phoneticPr fontId="3" type="noConversion"/>
  <pageMargins left="1.1811023622047245" right="0.27559055118110237" top="1.1811023622047245" bottom="0.19685039370078741" header="0.39370078740157483" footer="0.19685039370078741"/>
  <pageSetup paperSize="9" scale="53" orientation="landscape" r:id="rId1"/>
  <headerFooter alignWithMargins="0"/>
  <rowBreaks count="2" manualBreakCount="2">
    <brk id="29" max="7" man="1"/>
    <brk id="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I. ЗВІТ</vt:lpstr>
      <vt:lpstr>'I. ЗВІТ'!Заголовки_для_печати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2026-05-22T08:15:07Z</cp:lastPrinted>
  <dcterms:created xsi:type="dcterms:W3CDTF">2003-03-13T16:00:22Z</dcterms:created>
  <dcterms:modified xsi:type="dcterms:W3CDTF">2026-05-22T08:15:09Z</dcterms:modified>
</cp:coreProperties>
</file>