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072" tabRatio="837"/>
  </bookViews>
  <sheets>
    <sheet name="I. ЗВІТ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'I. ЗВІТ'!$24:$25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44525"/>
</workbook>
</file>

<file path=xl/calcChain.xml><?xml version="1.0" encoding="utf-8"?>
<calcChain xmlns="http://schemas.openxmlformats.org/spreadsheetml/2006/main">
  <c r="G74" i="20" l="1"/>
  <c r="H74" i="20"/>
  <c r="E79" i="20"/>
  <c r="E74" i="20" s="1"/>
  <c r="E73" i="20"/>
  <c r="H72" i="20"/>
  <c r="G72" i="20"/>
  <c r="F67" i="20"/>
  <c r="G67" i="20"/>
  <c r="H67" i="20"/>
  <c r="I67" i="20"/>
  <c r="F66" i="20"/>
  <c r="G66" i="20"/>
  <c r="H66" i="20"/>
  <c r="I66" i="20"/>
  <c r="E61" i="20"/>
  <c r="H59" i="20"/>
  <c r="H69" i="20" s="1"/>
  <c r="I59" i="20"/>
  <c r="I69" i="20" s="1"/>
  <c r="E58" i="20"/>
  <c r="E46" i="20"/>
  <c r="E67" i="20" s="1"/>
  <c r="E47" i="20"/>
  <c r="E48" i="20"/>
  <c r="E49" i="20"/>
  <c r="E50" i="20"/>
  <c r="E51" i="20"/>
  <c r="E53" i="20"/>
  <c r="E54" i="20"/>
  <c r="E55" i="20"/>
  <c r="E56" i="20"/>
  <c r="E45" i="20"/>
  <c r="E66" i="20" s="1"/>
  <c r="I52" i="20"/>
  <c r="H52" i="20"/>
  <c r="H63" i="20" s="1"/>
  <c r="E35" i="20"/>
  <c r="E36" i="20"/>
  <c r="E38" i="20"/>
  <c r="E39" i="20"/>
  <c r="E40" i="20"/>
  <c r="E41" i="20"/>
  <c r="G34" i="20"/>
  <c r="F34" i="20"/>
  <c r="I34" i="20"/>
  <c r="H34" i="20"/>
  <c r="E32" i="20"/>
  <c r="E33" i="20"/>
  <c r="I31" i="20"/>
  <c r="H31" i="20"/>
  <c r="E30" i="20"/>
  <c r="I29" i="20"/>
  <c r="I42" i="20" s="1"/>
  <c r="I92" i="20" s="1"/>
  <c r="H29" i="20"/>
  <c r="C74" i="20"/>
  <c r="C72" i="20"/>
  <c r="C67" i="20"/>
  <c r="C66" i="20"/>
  <c r="C59" i="20"/>
  <c r="C52" i="20"/>
  <c r="C65" i="20" s="1"/>
  <c r="C29" i="20"/>
  <c r="C34" i="20"/>
  <c r="C31" i="20"/>
  <c r="D34" i="20"/>
  <c r="F59" i="20"/>
  <c r="E59" i="20" s="1"/>
  <c r="D59" i="20"/>
  <c r="D69" i="20" s="1"/>
  <c r="G52" i="20"/>
  <c r="G65" i="20" s="1"/>
  <c r="G59" i="20"/>
  <c r="G69" i="20" s="1"/>
  <c r="G29" i="20"/>
  <c r="G42" i="20" s="1"/>
  <c r="G92" i="20" s="1"/>
  <c r="G31" i="20"/>
  <c r="D29" i="20"/>
  <c r="D31" i="20"/>
  <c r="D72" i="20"/>
  <c r="D52" i="20"/>
  <c r="D65" i="20" s="1"/>
  <c r="D74" i="20"/>
  <c r="D66" i="20"/>
  <c r="D67" i="20"/>
  <c r="F29" i="20"/>
  <c r="F31" i="20"/>
  <c r="F52" i="20"/>
  <c r="F65" i="20" s="1"/>
  <c r="F42" i="20" l="1"/>
  <c r="F92" i="20" s="1"/>
  <c r="H42" i="20"/>
  <c r="I63" i="20"/>
  <c r="I93" i="20" s="1"/>
  <c r="C63" i="20"/>
  <c r="C93" i="20" s="1"/>
  <c r="E31" i="20"/>
  <c r="H92" i="20"/>
  <c r="I94" i="20"/>
  <c r="E52" i="20"/>
  <c r="I65" i="20"/>
  <c r="I70" i="20" s="1"/>
  <c r="E63" i="20"/>
  <c r="E93" i="20" s="1"/>
  <c r="E29" i="20"/>
  <c r="F69" i="20"/>
  <c r="F70" i="20" s="1"/>
  <c r="F63" i="20"/>
  <c r="F93" i="20" s="1"/>
  <c r="G70" i="20"/>
  <c r="G63" i="20"/>
  <c r="G93" i="20" s="1"/>
  <c r="G94" i="20" s="1"/>
  <c r="H93" i="20"/>
  <c r="H94" i="20" s="1"/>
  <c r="E65" i="20"/>
  <c r="H65" i="20"/>
  <c r="H70" i="20" s="1"/>
  <c r="E72" i="20"/>
  <c r="E69" i="20"/>
  <c r="E34" i="20"/>
  <c r="C69" i="20"/>
  <c r="C70" i="20" s="1"/>
  <c r="C42" i="20"/>
  <c r="C92" i="20" s="1"/>
  <c r="C94" i="20" s="1"/>
  <c r="D63" i="20"/>
  <c r="D42" i="20"/>
  <c r="D92" i="20" s="1"/>
  <c r="D70" i="20"/>
  <c r="F94" i="20" l="1"/>
  <c r="E70" i="20"/>
  <c r="E42" i="20"/>
  <c r="E92" i="20" s="1"/>
  <c r="E94" i="20" s="1"/>
  <c r="D93" i="20"/>
  <c r="D94" i="20" s="1"/>
</calcChain>
</file>

<file path=xl/sharedStrings.xml><?xml version="1.0" encoding="utf-8"?>
<sst xmlns="http://schemas.openxmlformats.org/spreadsheetml/2006/main" count="127" uniqueCount="123">
  <si>
    <t>капітальне будівництво</t>
  </si>
  <si>
    <t>придбання (виготовлення) основних засобів</t>
  </si>
  <si>
    <t>придбання (створення) нематеріальних активів</t>
  </si>
  <si>
    <t xml:space="preserve">Місцезнаходження  </t>
  </si>
  <si>
    <t xml:space="preserve">Телефон </t>
  </si>
  <si>
    <t xml:space="preserve">Підприємство  </t>
  </si>
  <si>
    <t xml:space="preserve">Організаційно-правова форма </t>
  </si>
  <si>
    <t xml:space="preserve">Вид економічної діяльності    </t>
  </si>
  <si>
    <t xml:space="preserve">Галузь     </t>
  </si>
  <si>
    <t>Усього доходів</t>
  </si>
  <si>
    <t>Територія</t>
  </si>
  <si>
    <t>Форма власності</t>
  </si>
  <si>
    <t>придбання (виготовлення) інших необоротних матеріальних активів</t>
  </si>
  <si>
    <t>модернізація, модифікація (добудова, дообладнання, реконструкція) основних засобів</t>
  </si>
  <si>
    <t>Усього витрат</t>
  </si>
  <si>
    <t>капітальний ремонт</t>
  </si>
  <si>
    <t>Інші витрати (розшифрувати)</t>
  </si>
  <si>
    <t>Керівник</t>
  </si>
  <si>
    <t>Х</t>
  </si>
  <si>
    <t>Одиниця виміру, грн.</t>
  </si>
  <si>
    <t>I. Фінансові результати</t>
  </si>
  <si>
    <t>Амортизація</t>
  </si>
  <si>
    <t>Капітальні інвестиції, усього, у тому числі:</t>
  </si>
  <si>
    <t>Доходи і витрати від операційної діяльності (деталізація)</t>
  </si>
  <si>
    <t>доходи з місцевого бюджету цільового фінансування по капітальних видатках</t>
  </si>
  <si>
    <t>ІІІ. Інвестиційна діяльність</t>
  </si>
  <si>
    <t>IV. Додаткова інформація</t>
  </si>
  <si>
    <t>Податкова заборгованість</t>
  </si>
  <si>
    <t>ІV. Фінансова діяльність</t>
  </si>
  <si>
    <t>Доходи від інвестиційної діяльності, у т.ч.: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</si>
  <si>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</si>
  <si>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</si>
  <si>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</si>
  <si>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</si>
  <si>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</si>
  <si>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</si>
  <si>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Штатна чисельність працівників</t>
  </si>
  <si>
    <t>Заборгованість перед працівниками за заробітною платою</t>
  </si>
  <si>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</si>
  <si>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</si>
  <si>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</si>
  <si>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</si>
  <si>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</si>
  <si>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</si>
  <si>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</si>
  <si>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</si>
  <si>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</si>
  <si>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</si>
  <si>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інших енергоносіїв</t>
  </si>
  <si>
    <t>Окремі заходи по реалізації державних (регіональних) програм, не віднесені до заходів розвитку</t>
  </si>
  <si>
    <t>Оплата комунальних послуг та енергоносіїв, в тому числі:</t>
  </si>
  <si>
    <t>Соціальне забезпечення</t>
  </si>
  <si>
    <t>Інші поточні видатки</t>
  </si>
  <si>
    <t>Інші доходи від операційної діяльності, в т.ч.:</t>
  </si>
  <si>
    <t>ІІ. Елементи операційних витрат</t>
  </si>
  <si>
    <t>Матеріальні затрати</t>
  </si>
  <si>
    <t>Витрати на оплату праці</t>
  </si>
  <si>
    <t>Відрахування на соціальні заходи</t>
  </si>
  <si>
    <t>Інші операційні витрати</t>
  </si>
  <si>
    <t>Разом (сума рядків 400 - 440)</t>
  </si>
  <si>
    <t>Вартість основних засобів</t>
  </si>
  <si>
    <t>Дебіторська заборгованість</t>
  </si>
  <si>
    <t>Кредиторська заборгованість</t>
  </si>
  <si>
    <t>комунальна</t>
  </si>
  <si>
    <t>Охорона здоров'я</t>
  </si>
  <si>
    <t>Інші операційні витрати (розшифрувати*)Податки</t>
  </si>
  <si>
    <t>Дохід (виручка) від реалізації продукції (товарів, робіт, послуг),  в т.ч.</t>
  </si>
  <si>
    <t>за рахунок коштів від НСЗУ</t>
  </si>
  <si>
    <t>Дохід з місцевого бюджету за програмою підтримки, в т.ч.</t>
  </si>
  <si>
    <t>на оплату комунальних послуг та енергоносіїв</t>
  </si>
  <si>
    <t>86.22</t>
  </si>
  <si>
    <t>Надходження відсотків від банку за тимчасове користування коштами</t>
  </si>
  <si>
    <t>01992624</t>
  </si>
  <si>
    <r>
      <t xml:space="preserve">Орган державного управління  </t>
    </r>
    <r>
      <rPr>
        <i/>
        <sz val="16"/>
        <rFont val="Times New Roman"/>
        <family val="1"/>
        <charset val="204"/>
      </rPr>
      <t xml:space="preserve"> </t>
    </r>
  </si>
  <si>
    <t>(067)3705515</t>
  </si>
  <si>
    <t>на фінансування місцевих програм</t>
  </si>
  <si>
    <t>Нерозподілені доходи. (Залишок коштів на початок року)</t>
  </si>
  <si>
    <t>Нерозподілені доходи. (Залишок коштів на кінець періоду)</t>
  </si>
  <si>
    <t>Компенсація за комунальні платежі від орендарів</t>
  </si>
  <si>
    <t>Повернення коштів до бюджету за відшкодування, за минулий рік, комунальних витрат орендарями</t>
  </si>
  <si>
    <t xml:space="preserve">Комунальне некомерційне підприємство "Рахівська районна лікарня "  Рахівської міської ради, Закарпатської області </t>
  </si>
  <si>
    <t>Разом (сума рядків 100,110,120,130, )</t>
  </si>
  <si>
    <t>Разом (сума рядків 200 - 300)</t>
  </si>
  <si>
    <t>Найменування показника</t>
  </si>
  <si>
    <t>Код рядка</t>
  </si>
  <si>
    <t>Благодійні  внески</t>
  </si>
  <si>
    <t>Дохід від операційної оренди активів</t>
  </si>
  <si>
    <t>Дохід від платних послуг</t>
  </si>
  <si>
    <t>Звітний період (за перше півріччя)</t>
  </si>
  <si>
    <t>Інші доходи  ( відшкодування витрат)</t>
  </si>
  <si>
    <t xml:space="preserve"> Директор          Володимир СИМУЛИК</t>
  </si>
  <si>
    <t>КОДИ</t>
  </si>
  <si>
    <t>за ЄДРПОУ</t>
  </si>
  <si>
    <t>Комунальне  підприємство</t>
  </si>
  <si>
    <t>за КОПФГ</t>
  </si>
  <si>
    <t>Рахівський район</t>
  </si>
  <si>
    <t>за КОАТУУ</t>
  </si>
  <si>
    <t>Рахівська міська рада та її виконавчий комітет</t>
  </si>
  <si>
    <t>за СПОДУ</t>
  </si>
  <si>
    <t>за ЗКГНГ</t>
  </si>
  <si>
    <t>вулиця Карпатська ,буд.1, м.Рахів, Закарпатська обл., 90600</t>
  </si>
  <si>
    <t>Стандарти звітності П(с)БОУ</t>
  </si>
  <si>
    <t>за КВЕД</t>
  </si>
  <si>
    <t>Спеціалізована медична практика</t>
  </si>
  <si>
    <t>01009</t>
  </si>
  <si>
    <t>Стандарти звітності МСФЗ</t>
  </si>
  <si>
    <t>Факт минулого року</t>
  </si>
  <si>
    <t>Фінансовий план поточного троку</t>
  </si>
  <si>
    <t>Плановий рік (усього)</t>
  </si>
  <si>
    <t>І</t>
  </si>
  <si>
    <t>ІІ</t>
  </si>
  <si>
    <t>ІІІ</t>
  </si>
  <si>
    <t>ІV</t>
  </si>
  <si>
    <t>ПРОЄКТ ФІНАНСОВОГО ПЛАНУ ПІДПРИЄМСТВА НА 2027 рік</t>
  </si>
  <si>
    <t xml:space="preserve">Поступлення від ПФУ  на оплату  комунальних послуг та енергоносіїв за ВПО </t>
  </si>
  <si>
    <t>Витрати</t>
  </si>
  <si>
    <t xml:space="preserve">В.п. міського голови, </t>
  </si>
  <si>
    <t>секретар ради та виконкому</t>
  </si>
  <si>
    <t>Євген МОЛНАР</t>
  </si>
  <si>
    <t>88-ї сесії 8-го скликання</t>
  </si>
  <si>
    <t>до рішення міської ради</t>
  </si>
  <si>
    <t>Додаток</t>
  </si>
  <si>
    <t>від 22.09.2026 р. №___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</si>
</sst>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-* #,##0.00\ _г_р_н_._-;\-* #,##0.00\ _г_р_н_._-;_-* &quot;-&quot;??\ _г_р_н_._-;_-@_-"/>
    <numFmt numFmtId="165" formatCode="#,##0&quot;р.&quot;;[Red]\-#,##0&quot;р.&quot;"/>
    <numFmt numFmtId="166" formatCode="#,##0.00&quot;р.&quot;;\-#,##0.00&quot;р.&quot;"/>
    <numFmt numFmtId="167" formatCode="_-* #,##0.00_р_._-;\-* #,##0.00_р_._-;_-* &quot;-&quot;??_р_._-;_-@_-"/>
    <numFmt numFmtId="168" formatCode="_-* #,##0.00_₴_-;\-* #,##0.00_₴_-;_-* &quot;-&quot;??_₴_-;_-@_-"/>
    <numFmt numFmtId="169" formatCode="#,##0.0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_(* #,##0.0_);_(* \(#,##0.0\);_(* &quot;-&quot;_);_(@_)"/>
  </numFmts>
  <fonts count="7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6"/>
      <name val="Arial Cyr"/>
      <charset val="204"/>
    </font>
    <font>
      <b/>
      <i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2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164" fontId="10" fillId="0" borderId="0" applyFont="0" applyFill="0" applyBorder="0" applyAlignment="0" applyProtection="0"/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170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0" borderId="0"/>
    <xf numFmtId="0" fontId="2" fillId="24" borderId="9" applyNumberFormat="0" applyFont="0" applyAlignment="0" applyProtection="0"/>
    <xf numFmtId="4" fontId="46" fillId="25" borderId="3">
      <alignment horizontal="right" vertical="center"/>
      <protection locked="0"/>
    </xf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71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4" borderId="9" applyNumberFormat="0" applyFont="0" applyAlignment="0" applyProtection="0"/>
    <xf numFmtId="0" fontId="10" fillId="24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2" fontId="62" fillId="0" borderId="0" applyFont="0" applyFill="0" applyBorder="0" applyAlignment="0" applyProtection="0"/>
    <xf numFmtId="173" fontId="6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175" fontId="64" fillId="22" borderId="12" applyFill="0" applyBorder="0">
      <alignment horizontal="center" vertical="center" wrapText="1"/>
      <protection locked="0"/>
    </xf>
    <xf numFmtId="170" fontId="65" fillId="0" borderId="0">
      <alignment wrapText="1"/>
    </xf>
    <xf numFmtId="170" fontId="32" fillId="0" borderId="0">
      <alignment wrapText="1"/>
    </xf>
  </cellStyleXfs>
  <cellXfs count="142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9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172" fontId="5" fillId="0" borderId="0" xfId="0" applyNumberFormat="1" applyFont="1" applyAlignment="1">
      <alignment horizontal="center" vertical="center" wrapText="1"/>
    </xf>
    <xf numFmtId="0" fontId="66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6" fillId="0" borderId="13" xfId="0" applyFont="1" applyBorder="1" applyAlignment="1">
      <alignment vertical="center"/>
    </xf>
    <xf numFmtId="0" fontId="66" fillId="0" borderId="3" xfId="0" applyFont="1" applyBorder="1" applyAlignment="1">
      <alignment vertical="center"/>
    </xf>
    <xf numFmtId="0" fontId="66" fillId="0" borderId="13" xfId="0" applyFont="1" applyBorder="1" applyAlignment="1">
      <alignment vertical="center" wrapText="1"/>
    </xf>
    <xf numFmtId="0" fontId="66" fillId="0" borderId="15" xfId="0" applyFont="1" applyBorder="1" applyAlignment="1">
      <alignment vertical="center"/>
    </xf>
    <xf numFmtId="0" fontId="66" fillId="0" borderId="16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center" vertical="center" wrapText="1"/>
    </xf>
    <xf numFmtId="49" fontId="66" fillId="0" borderId="3" xfId="0" applyNumberFormat="1" applyFont="1" applyBorder="1" applyAlignment="1">
      <alignment horizontal="center" vertical="center"/>
    </xf>
    <xf numFmtId="0" fontId="67" fillId="0" borderId="13" xfId="0" applyFont="1" applyBorder="1" applyAlignment="1">
      <alignment horizontal="left" vertical="center" wrapText="1"/>
    </xf>
    <xf numFmtId="0" fontId="70" fillId="0" borderId="3" xfId="0" applyFont="1" applyBorder="1" applyAlignment="1">
      <alignment horizontal="left" vertical="center" wrapText="1"/>
    </xf>
    <xf numFmtId="0" fontId="71" fillId="0" borderId="0" xfId="0" applyFont="1" applyAlignment="1">
      <alignment horizontal="center" vertical="center"/>
    </xf>
    <xf numFmtId="176" fontId="5" fillId="22" borderId="3" xfId="0" applyNumberFormat="1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left" vertical="center" wrapText="1"/>
    </xf>
    <xf numFmtId="0" fontId="5" fillId="22" borderId="3" xfId="0" quotePrefix="1" applyFont="1" applyFill="1" applyBorder="1" applyAlignment="1">
      <alignment horizontal="center" vertical="center"/>
    </xf>
    <xf numFmtId="0" fontId="66" fillId="0" borderId="13" xfId="0" applyFont="1" applyBorder="1" applyAlignment="1">
      <alignment horizontal="left" vertical="center" wrapText="1"/>
    </xf>
    <xf numFmtId="0" fontId="6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" fontId="70" fillId="0" borderId="3" xfId="0" applyNumberFormat="1" applyFont="1" applyBorder="1" applyAlignment="1">
      <alignment vertical="center"/>
    </xf>
    <xf numFmtId="2" fontId="5" fillId="0" borderId="0" xfId="0" quotePrefix="1" applyNumberFormat="1" applyFont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9" fillId="0" borderId="1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2" fontId="5" fillId="0" borderId="3" xfId="0" applyNumberFormat="1" applyFont="1" applyBorder="1" applyAlignment="1">
      <alignment horizontal="right" vertical="center" wrapText="1"/>
    </xf>
    <xf numFmtId="0" fontId="66" fillId="0" borderId="0" xfId="0" applyFont="1" applyBorder="1" applyAlignment="1">
      <alignment horizontal="center" vertical="center"/>
    </xf>
    <xf numFmtId="176" fontId="5" fillId="22" borderId="14" xfId="0" applyNumberFormat="1" applyFont="1" applyFill="1" applyBorder="1" applyAlignment="1">
      <alignment horizontal="center" vertical="center" wrapText="1"/>
    </xf>
    <xf numFmtId="0" fontId="5" fillId="28" borderId="3" xfId="0" applyFont="1" applyFill="1" applyBorder="1" applyAlignment="1">
      <alignment horizontal="center" vertical="center" wrapText="1" shrinkToFit="1"/>
    </xf>
    <xf numFmtId="0" fontId="5" fillId="28" borderId="3" xfId="0" applyFont="1" applyFill="1" applyBorder="1" applyAlignment="1">
      <alignment horizontal="center" vertical="center" wrapText="1"/>
    </xf>
    <xf numFmtId="0" fontId="66" fillId="0" borderId="3" xfId="0" applyFont="1" applyBorder="1" applyAlignment="1">
      <alignment horizontal="left" vertical="center"/>
    </xf>
    <xf numFmtId="2" fontId="66" fillId="0" borderId="3" xfId="0" applyNumberFormat="1" applyFont="1" applyBorder="1" applyAlignment="1">
      <alignment horizontal="left" vertical="center"/>
    </xf>
    <xf numFmtId="49" fontId="66" fillId="0" borderId="3" xfId="0" applyNumberFormat="1" applyFont="1" applyBorder="1" applyAlignment="1">
      <alignment horizontal="left" vertical="center"/>
    </xf>
    <xf numFmtId="0" fontId="66" fillId="0" borderId="3" xfId="0" applyFont="1" applyBorder="1" applyAlignment="1">
      <alignment horizontal="left" vertical="center" wrapText="1"/>
    </xf>
    <xf numFmtId="0" fontId="69" fillId="0" borderId="3" xfId="0" applyFont="1" applyBorder="1" applyAlignment="1">
      <alignment horizontal="left" vertical="center" wrapText="1"/>
    </xf>
    <xf numFmtId="0" fontId="66" fillId="0" borderId="1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74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28" borderId="16" xfId="0" applyFont="1" applyFill="1" applyBorder="1" applyAlignment="1">
      <alignment horizontal="center" vertical="center" wrapText="1" shrinkToFit="1"/>
    </xf>
    <xf numFmtId="2" fontId="5" fillId="0" borderId="3" xfId="0" applyNumberFormat="1" applyFont="1" applyBorder="1" applyAlignment="1">
      <alignment horizontal="center" vertical="center"/>
    </xf>
    <xf numFmtId="0" fontId="70" fillId="0" borderId="0" xfId="0" applyFont="1" applyAlignment="1">
      <alignment vertical="center"/>
    </xf>
    <xf numFmtId="2" fontId="4" fillId="0" borderId="3" xfId="0" quotePrefix="1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right" vertical="center"/>
    </xf>
    <xf numFmtId="2" fontId="7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right" vertical="center"/>
    </xf>
    <xf numFmtId="2" fontId="5" fillId="22" borderId="3" xfId="0" applyNumberFormat="1" applyFont="1" applyFill="1" applyBorder="1" applyAlignment="1">
      <alignment horizontal="right" vertical="center"/>
    </xf>
    <xf numFmtId="2" fontId="4" fillId="22" borderId="3" xfId="0" applyNumberFormat="1" applyFont="1" applyFill="1" applyBorder="1" applyAlignment="1">
      <alignment horizontal="right" vertical="center"/>
    </xf>
    <xf numFmtId="2" fontId="4" fillId="22" borderId="3" xfId="0" quotePrefix="1" applyNumberFormat="1" applyFont="1" applyFill="1" applyBorder="1" applyAlignment="1">
      <alignment horizontal="right" vertical="center"/>
    </xf>
    <xf numFmtId="2" fontId="70" fillId="22" borderId="3" xfId="0" quotePrefix="1" applyNumberFormat="1" applyFont="1" applyFill="1" applyBorder="1" applyAlignment="1">
      <alignment horizontal="right" vertical="center"/>
    </xf>
    <xf numFmtId="2" fontId="70" fillId="0" borderId="3" xfId="0" applyNumberFormat="1" applyFont="1" applyBorder="1" applyAlignment="1">
      <alignment horizontal="right" vertical="center"/>
    </xf>
    <xf numFmtId="2" fontId="5" fillId="22" borderId="3" xfId="0" applyNumberFormat="1" applyFont="1" applyFill="1" applyBorder="1" applyAlignment="1">
      <alignment horizontal="right" vertical="center" wrapText="1"/>
    </xf>
    <xf numFmtId="2" fontId="7" fillId="22" borderId="3" xfId="0" applyNumberFormat="1" applyFont="1" applyFill="1" applyBorder="1" applyAlignment="1">
      <alignment horizontal="right" vertical="center" wrapText="1"/>
    </xf>
    <xf numFmtId="2" fontId="4" fillId="22" borderId="3" xfId="0" applyNumberFormat="1" applyFont="1" applyFill="1" applyBorder="1" applyAlignment="1">
      <alignment horizontal="right" vertical="center" wrapText="1"/>
    </xf>
    <xf numFmtId="2" fontId="7" fillId="22" borderId="3" xfId="0" applyNumberFormat="1" applyFont="1" applyFill="1" applyBorder="1" applyAlignment="1">
      <alignment horizontal="right" vertical="center"/>
    </xf>
    <xf numFmtId="2" fontId="4" fillId="22" borderId="3" xfId="0" quotePrefix="1" applyNumberFormat="1" applyFont="1" applyFill="1" applyBorder="1" applyAlignment="1">
      <alignment horizontal="right" vertical="center" wrapText="1"/>
    </xf>
    <xf numFmtId="2" fontId="70" fillId="22" borderId="3" xfId="0" applyNumberFormat="1" applyFont="1" applyFill="1" applyBorder="1" applyAlignment="1">
      <alignment horizontal="right" vertical="center" wrapText="1"/>
    </xf>
    <xf numFmtId="2" fontId="5" fillId="22" borderId="3" xfId="0" quotePrefix="1" applyNumberFormat="1" applyFont="1" applyFill="1" applyBorder="1" applyAlignment="1">
      <alignment horizontal="right" vertical="center"/>
    </xf>
    <xf numFmtId="2" fontId="72" fillId="0" borderId="3" xfId="0" applyNumberFormat="1" applyFont="1" applyBorder="1" applyAlignment="1">
      <alignment horizontal="right" vertical="center"/>
    </xf>
    <xf numFmtId="2" fontId="5" fillId="0" borderId="3" xfId="0" applyNumberFormat="1" applyFont="1" applyFill="1" applyBorder="1" applyAlignment="1">
      <alignment horizontal="right" vertical="center" wrapText="1"/>
    </xf>
    <xf numFmtId="1" fontId="4" fillId="0" borderId="3" xfId="0" quotePrefix="1" applyNumberFormat="1" applyFont="1" applyBorder="1" applyAlignment="1">
      <alignment horizontal="right" vertical="center"/>
    </xf>
    <xf numFmtId="1" fontId="7" fillId="0" borderId="3" xfId="0" quotePrefix="1" applyNumberFormat="1" applyFont="1" applyBorder="1" applyAlignment="1">
      <alignment horizontal="right" vertical="center"/>
    </xf>
    <xf numFmtId="1" fontId="7" fillId="0" borderId="3" xfId="0" applyNumberFormat="1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right" vertical="center"/>
    </xf>
    <xf numFmtId="1" fontId="5" fillId="22" borderId="3" xfId="0" applyNumberFormat="1" applyFont="1" applyFill="1" applyBorder="1" applyAlignment="1">
      <alignment horizontal="right" vertical="center"/>
    </xf>
    <xf numFmtId="1" fontId="4" fillId="22" borderId="3" xfId="0" applyNumberFormat="1" applyFont="1" applyFill="1" applyBorder="1" applyAlignment="1">
      <alignment horizontal="right" vertical="center" wrapText="1"/>
    </xf>
    <xf numFmtId="1" fontId="7" fillId="22" borderId="3" xfId="0" applyNumberFormat="1" applyFont="1" applyFill="1" applyBorder="1" applyAlignment="1">
      <alignment horizontal="right" vertical="center"/>
    </xf>
    <xf numFmtId="1" fontId="5" fillId="22" borderId="3" xfId="0" quotePrefix="1" applyNumberFormat="1" applyFont="1" applyFill="1" applyBorder="1" applyAlignment="1">
      <alignment horizontal="right" vertical="center" wrapText="1"/>
    </xf>
    <xf numFmtId="1" fontId="7" fillId="22" borderId="3" xfId="0" applyNumberFormat="1" applyFont="1" applyFill="1" applyBorder="1" applyAlignment="1">
      <alignment horizontal="right" vertical="center" wrapText="1"/>
    </xf>
    <xf numFmtId="1" fontId="7" fillId="22" borderId="3" xfId="0" quotePrefix="1" applyNumberFormat="1" applyFont="1" applyFill="1" applyBorder="1" applyAlignment="1">
      <alignment horizontal="right" vertical="center" wrapText="1"/>
    </xf>
    <xf numFmtId="1" fontId="4" fillId="22" borderId="3" xfId="0" quotePrefix="1" applyNumberFormat="1" applyFont="1" applyFill="1" applyBorder="1" applyAlignment="1">
      <alignment horizontal="right" vertical="center"/>
    </xf>
    <xf numFmtId="1" fontId="70" fillId="22" borderId="3" xfId="0" quotePrefix="1" applyNumberFormat="1" applyFont="1" applyFill="1" applyBorder="1" applyAlignment="1">
      <alignment horizontal="right" vertical="center"/>
    </xf>
    <xf numFmtId="0" fontId="5" fillId="22" borderId="3" xfId="0" quotePrefix="1" applyFont="1" applyFill="1" applyBorder="1" applyAlignment="1">
      <alignment horizontal="right" vertical="center"/>
    </xf>
    <xf numFmtId="1" fontId="5" fillId="22" borderId="3" xfId="0" quotePrefix="1" applyNumberFormat="1" applyFont="1" applyFill="1" applyBorder="1" applyAlignment="1">
      <alignment horizontal="right" vertical="center"/>
    </xf>
    <xf numFmtId="2" fontId="4" fillId="22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/>
    </xf>
    <xf numFmtId="2" fontId="70" fillId="0" borderId="3" xfId="0" applyNumberFormat="1" applyFont="1" applyBorder="1" applyAlignment="1">
      <alignment horizontal="center" vertical="center"/>
    </xf>
    <xf numFmtId="2" fontId="70" fillId="28" borderId="3" xfId="0" applyNumberFormat="1" applyFont="1" applyFill="1" applyBorder="1" applyAlignment="1">
      <alignment horizontal="right" vertical="center" wrapText="1"/>
    </xf>
    <xf numFmtId="2" fontId="70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/>
    </xf>
    <xf numFmtId="2" fontId="5" fillId="22" borderId="3" xfId="0" applyNumberFormat="1" applyFont="1" applyFill="1" applyBorder="1" applyAlignment="1">
      <alignment horizontal="left" vertical="center" wrapText="1"/>
    </xf>
    <xf numFmtId="2" fontId="7" fillId="22" borderId="3" xfId="0" applyNumberFormat="1" applyFont="1" applyFill="1" applyBorder="1" applyAlignment="1">
      <alignment horizontal="left" vertical="center" wrapText="1"/>
    </xf>
    <xf numFmtId="2" fontId="4" fillId="22" borderId="3" xfId="0" applyNumberFormat="1" applyFont="1" applyFill="1" applyBorder="1" applyAlignment="1">
      <alignment horizontal="left" vertical="center" wrapText="1"/>
    </xf>
    <xf numFmtId="2" fontId="70" fillId="22" borderId="3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66" fillId="0" borderId="0" xfId="0" applyFont="1" applyBorder="1" applyAlignment="1">
      <alignment horizontal="left" vertical="center"/>
    </xf>
    <xf numFmtId="0" fontId="66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vertical="center"/>
    </xf>
    <xf numFmtId="0" fontId="71" fillId="0" borderId="0" xfId="0" applyFont="1" applyBorder="1" applyAlignment="1">
      <alignment horizontal="left" vertical="center" wrapText="1"/>
    </xf>
    <xf numFmtId="0" fontId="66" fillId="0" borderId="0" xfId="0" quotePrefix="1" applyFont="1" applyBorder="1" applyAlignment="1">
      <alignment horizontal="center" vertical="center"/>
    </xf>
    <xf numFmtId="169" fontId="67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6" fillId="0" borderId="0" xfId="0" applyFont="1" applyBorder="1" applyAlignment="1">
      <alignment horizontal="left" vertical="center"/>
    </xf>
    <xf numFmtId="0" fontId="66" fillId="0" borderId="13" xfId="0" applyFont="1" applyBorder="1" applyAlignment="1">
      <alignment horizontal="left" vertical="center" wrapText="1"/>
    </xf>
    <xf numFmtId="0" fontId="66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6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7" fillId="0" borderId="13" xfId="0" applyFont="1" applyBorder="1" applyAlignment="1">
      <alignment horizontal="left" vertical="center"/>
    </xf>
    <xf numFmtId="0" fontId="74" fillId="0" borderId="13" xfId="0" applyFont="1" applyBorder="1" applyAlignment="1">
      <alignment horizontal="left" vertical="center"/>
    </xf>
    <xf numFmtId="0" fontId="67" fillId="0" borderId="3" xfId="0" applyFont="1" applyBorder="1" applyAlignment="1">
      <alignment horizontal="left" vertical="center"/>
    </xf>
    <xf numFmtId="0" fontId="74" fillId="0" borderId="3" xfId="0" applyFont="1" applyBorder="1" applyAlignment="1">
      <alignment horizontal="left" vertical="center"/>
    </xf>
    <xf numFmtId="0" fontId="67" fillId="0" borderId="14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2" fontId="4" fillId="22" borderId="3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horizontal="left" vertical="center" wrapText="1"/>
    </xf>
    <xf numFmtId="2" fontId="4" fillId="0" borderId="13" xfId="0" applyNumberFormat="1" applyFont="1" applyBorder="1" applyAlignment="1">
      <alignment horizontal="left" vertical="center" wrapText="1"/>
    </xf>
    <xf numFmtId="2" fontId="4" fillId="0" borderId="14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vertical="center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te" xfId="182"/>
    <cellStyle name="Number-Cells" xfId="183"/>
    <cellStyle name="Number-Cells-Column2" xfId="184"/>
    <cellStyle name="Number-Cells-Column5" xfId="185"/>
    <cellStyle name="Output" xfId="186"/>
    <cellStyle name="Row-Header" xfId="187"/>
    <cellStyle name="Row-Header 2" xfId="188"/>
    <cellStyle name="Title" xfId="189"/>
    <cellStyle name="Total" xfId="190"/>
    <cellStyle name="Warning Text" xfId="191"/>
    <cellStyle name="Акцент1 2" xfId="192"/>
    <cellStyle name="Акцент1 3" xfId="193"/>
    <cellStyle name="Акцент2 2" xfId="194"/>
    <cellStyle name="Акцент2 3" xfId="195"/>
    <cellStyle name="Акцент3 2" xfId="196"/>
    <cellStyle name="Акцент3 3" xfId="197"/>
    <cellStyle name="Акцент4 2" xfId="198"/>
    <cellStyle name="Акцент4 3" xfId="199"/>
    <cellStyle name="Акцент5 2" xfId="200"/>
    <cellStyle name="Акцент5 3" xfId="201"/>
    <cellStyle name="Акцент6 2" xfId="202"/>
    <cellStyle name="Акцент6 3" xfId="203"/>
    <cellStyle name="Ввод  2" xfId="204"/>
    <cellStyle name="Ввод  3" xfId="205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 builtin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111;%20&#1076;&#1086;&#1082;&#1091;&#1084;&#1077;&#1085;&#1090;&#1080;/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05"/>
  <sheetViews>
    <sheetView tabSelected="1" view="pageBreakPreview" zoomScale="70" zoomScaleNormal="70" zoomScaleSheetLayoutView="70" workbookViewId="0">
      <pane xSplit="22236" topLeftCell="K1"/>
      <selection activeCell="G8" sqref="G8"/>
      <selection pane="topRight" activeCell="N100" sqref="N100"/>
    </sheetView>
  </sheetViews>
  <sheetFormatPr defaultColWidth="9.109375" defaultRowHeight="18"/>
  <cols>
    <col min="1" max="1" width="69.88671875" style="1" customWidth="1"/>
    <col min="2" max="2" width="14.109375" style="1" customWidth="1"/>
    <col min="3" max="3" width="19.88671875" style="1" customWidth="1"/>
    <col min="4" max="4" width="20" style="1" customWidth="1"/>
    <col min="5" max="5" width="21.44140625" style="5" customWidth="1"/>
    <col min="6" max="6" width="20.5546875" style="1" customWidth="1"/>
    <col min="7" max="7" width="21.33203125" style="1" customWidth="1"/>
    <col min="8" max="8" width="27.109375" style="1" customWidth="1"/>
    <col min="9" max="9" width="28.5546875" style="1" customWidth="1"/>
    <col min="10" max="16384" width="9.109375" style="1"/>
  </cols>
  <sheetData>
    <row r="1" spans="1:9" ht="20.399999999999999">
      <c r="E1" s="21"/>
    </row>
    <row r="2" spans="1:9" ht="19.2" customHeight="1">
      <c r="A2" s="11"/>
      <c r="B2" s="11"/>
      <c r="C2" s="11"/>
      <c r="D2" s="11"/>
      <c r="F2" s="102"/>
      <c r="G2" s="115"/>
      <c r="H2" s="115"/>
      <c r="I2" s="115"/>
    </row>
    <row r="3" spans="1:9" ht="17.399999999999999" customHeight="1">
      <c r="A3" s="11"/>
      <c r="B3" s="11"/>
      <c r="C3" s="11"/>
      <c r="D3" s="11"/>
      <c r="F3" s="102"/>
      <c r="G3" s="102"/>
      <c r="H3" s="114" t="s">
        <v>121</v>
      </c>
      <c r="I3" s="114"/>
    </row>
    <row r="4" spans="1:9" ht="17.399999999999999" customHeight="1">
      <c r="A4" s="10"/>
      <c r="B4" s="10"/>
      <c r="C4" s="10"/>
      <c r="D4" s="10"/>
      <c r="F4" s="102"/>
      <c r="G4" s="103"/>
      <c r="H4" s="114" t="s">
        <v>120</v>
      </c>
      <c r="I4" s="114"/>
    </row>
    <row r="5" spans="1:9">
      <c r="H5" s="113" t="s">
        <v>119</v>
      </c>
      <c r="I5" s="113"/>
    </row>
    <row r="6" spans="1:9">
      <c r="H6" s="113" t="s">
        <v>122</v>
      </c>
      <c r="I6" s="113"/>
    </row>
    <row r="7" spans="1:9" ht="19.5" customHeight="1"/>
    <row r="8" spans="1:9">
      <c r="E8" s="6"/>
      <c r="H8" s="118" t="s">
        <v>91</v>
      </c>
      <c r="I8" s="119"/>
    </row>
    <row r="9" spans="1:9" ht="61.5" customHeight="1">
      <c r="A9" s="16" t="s">
        <v>5</v>
      </c>
      <c r="B9" s="25"/>
      <c r="C9" s="47"/>
      <c r="D9" s="47"/>
      <c r="E9" s="116" t="s">
        <v>80</v>
      </c>
      <c r="F9" s="116"/>
      <c r="G9" s="117"/>
      <c r="H9" s="13" t="s">
        <v>92</v>
      </c>
      <c r="I9" s="18" t="s">
        <v>72</v>
      </c>
    </row>
    <row r="10" spans="1:9" ht="21">
      <c r="A10" s="16" t="s">
        <v>6</v>
      </c>
      <c r="B10" s="25"/>
      <c r="C10" s="47"/>
      <c r="D10" s="47"/>
      <c r="E10" s="120" t="s">
        <v>93</v>
      </c>
      <c r="F10" s="121"/>
      <c r="G10" s="122"/>
      <c r="H10" s="13" t="s">
        <v>94</v>
      </c>
      <c r="I10" s="42">
        <v>150</v>
      </c>
    </row>
    <row r="11" spans="1:9" ht="22.8" customHeight="1">
      <c r="A11" s="16" t="s">
        <v>10</v>
      </c>
      <c r="B11" s="25"/>
      <c r="C11" s="47"/>
      <c r="D11" s="47"/>
      <c r="E11" s="120" t="s">
        <v>95</v>
      </c>
      <c r="F11" s="121"/>
      <c r="G11" s="122"/>
      <c r="H11" s="13" t="s">
        <v>96</v>
      </c>
      <c r="I11" s="42">
        <v>2123610100</v>
      </c>
    </row>
    <row r="12" spans="1:9" ht="39" customHeight="1">
      <c r="A12" s="16" t="s">
        <v>73</v>
      </c>
      <c r="B12" s="25"/>
      <c r="C12" s="47"/>
      <c r="D12" s="47"/>
      <c r="E12" s="120" t="s">
        <v>97</v>
      </c>
      <c r="F12" s="123"/>
      <c r="G12" s="124"/>
      <c r="H12" s="13" t="s">
        <v>98</v>
      </c>
      <c r="I12" s="44" t="s">
        <v>104</v>
      </c>
    </row>
    <row r="13" spans="1:9" ht="25.5" customHeight="1">
      <c r="A13" s="16" t="s">
        <v>8</v>
      </c>
      <c r="B13" s="25"/>
      <c r="C13" s="47"/>
      <c r="D13" s="47"/>
      <c r="E13" s="120" t="s">
        <v>64</v>
      </c>
      <c r="F13" s="120"/>
      <c r="G13" s="129"/>
      <c r="H13" s="13" t="s">
        <v>99</v>
      </c>
      <c r="I13" s="42">
        <v>17184</v>
      </c>
    </row>
    <row r="14" spans="1:9" ht="29.25" customHeight="1">
      <c r="A14" s="16" t="s">
        <v>7</v>
      </c>
      <c r="B14" s="25"/>
      <c r="C14" s="47"/>
      <c r="D14" s="47"/>
      <c r="E14" s="120" t="s">
        <v>103</v>
      </c>
      <c r="F14" s="123"/>
      <c r="G14" s="124"/>
      <c r="H14" s="15" t="s">
        <v>102</v>
      </c>
      <c r="I14" s="43" t="s">
        <v>70</v>
      </c>
    </row>
    <row r="15" spans="1:9" ht="45" customHeight="1">
      <c r="A15" s="45" t="s">
        <v>19</v>
      </c>
      <c r="B15" s="45"/>
      <c r="C15" s="45"/>
      <c r="D15" s="45"/>
      <c r="E15" s="127" t="s">
        <v>101</v>
      </c>
      <c r="F15" s="128"/>
      <c r="G15" s="128"/>
      <c r="H15" s="46"/>
      <c r="I15" s="17" t="s">
        <v>18</v>
      </c>
    </row>
    <row r="16" spans="1:9" ht="29.25" customHeight="1">
      <c r="A16" s="16" t="s">
        <v>11</v>
      </c>
      <c r="B16" s="25"/>
      <c r="C16" s="47"/>
      <c r="D16" s="47"/>
      <c r="E16" s="19" t="s">
        <v>63</v>
      </c>
      <c r="F16" s="125" t="s">
        <v>105</v>
      </c>
      <c r="G16" s="126"/>
      <c r="H16" s="49"/>
      <c r="I16" s="34"/>
    </row>
    <row r="17" spans="1:9" ht="42" customHeight="1">
      <c r="A17" s="16" t="s">
        <v>3</v>
      </c>
      <c r="B17" s="25"/>
      <c r="C17" s="47"/>
      <c r="D17" s="47"/>
      <c r="E17" s="120" t="s">
        <v>100</v>
      </c>
      <c r="F17" s="120"/>
      <c r="G17" s="12"/>
      <c r="H17" s="12"/>
      <c r="I17" s="12"/>
    </row>
    <row r="18" spans="1:9" ht="25.8" customHeight="1">
      <c r="A18" s="16" t="s">
        <v>4</v>
      </c>
      <c r="B18" s="25"/>
      <c r="C18" s="47"/>
      <c r="D18" s="47"/>
      <c r="E18" s="19" t="s">
        <v>74</v>
      </c>
      <c r="F18" s="19"/>
      <c r="G18" s="14"/>
      <c r="H18" s="14"/>
      <c r="I18" s="14"/>
    </row>
    <row r="19" spans="1:9" ht="28.8" customHeight="1">
      <c r="A19" s="16" t="s">
        <v>17</v>
      </c>
      <c r="B19" s="25"/>
      <c r="C19" s="47"/>
      <c r="D19" s="47"/>
      <c r="E19" s="116" t="s">
        <v>90</v>
      </c>
      <c r="F19" s="121"/>
      <c r="G19" s="121"/>
      <c r="H19" s="121"/>
      <c r="I19" s="121"/>
    </row>
    <row r="20" spans="1:9" ht="16.8" customHeight="1">
      <c r="A20" s="26"/>
      <c r="B20" s="26"/>
      <c r="C20" s="26"/>
      <c r="D20" s="26"/>
      <c r="E20" s="26"/>
      <c r="F20" s="27"/>
      <c r="G20" s="27"/>
      <c r="H20" s="27"/>
      <c r="I20" s="27"/>
    </row>
    <row r="21" spans="1:9" ht="29.4" customHeight="1">
      <c r="A21" s="132" t="s">
        <v>113</v>
      </c>
      <c r="B21" s="132"/>
      <c r="C21" s="132"/>
      <c r="D21" s="132"/>
      <c r="E21" s="132"/>
      <c r="F21" s="132"/>
      <c r="G21" s="132"/>
      <c r="H21" s="132"/>
      <c r="I21" s="132"/>
    </row>
    <row r="22" spans="1:9" ht="15.6" customHeight="1">
      <c r="A22" s="33"/>
      <c r="B22" s="33"/>
      <c r="C22" s="51"/>
      <c r="D22" s="51"/>
      <c r="E22" s="33"/>
      <c r="F22" s="33"/>
      <c r="G22" s="33"/>
      <c r="H22" s="51"/>
    </row>
    <row r="23" spans="1:9" ht="25.5" customHeight="1">
      <c r="A23" s="130" t="s">
        <v>83</v>
      </c>
      <c r="B23" s="130" t="s">
        <v>84</v>
      </c>
      <c r="C23" s="133" t="s">
        <v>106</v>
      </c>
      <c r="D23" s="133" t="s">
        <v>107</v>
      </c>
      <c r="E23" s="135" t="s">
        <v>108</v>
      </c>
      <c r="F23" s="141" t="s">
        <v>88</v>
      </c>
      <c r="G23" s="130"/>
      <c r="H23" s="130"/>
      <c r="I23" s="130"/>
    </row>
    <row r="24" spans="1:9" ht="49.5" customHeight="1">
      <c r="A24" s="131"/>
      <c r="B24" s="131"/>
      <c r="C24" s="134"/>
      <c r="D24" s="134"/>
      <c r="E24" s="135"/>
      <c r="F24" s="36" t="s">
        <v>109</v>
      </c>
      <c r="G24" s="40" t="s">
        <v>110</v>
      </c>
      <c r="H24" s="52" t="s">
        <v>111</v>
      </c>
      <c r="I24" s="35" t="s">
        <v>112</v>
      </c>
    </row>
    <row r="25" spans="1:9" ht="18" customHeight="1">
      <c r="A25" s="3">
        <v>1</v>
      </c>
      <c r="B25" s="31">
        <v>2</v>
      </c>
      <c r="C25" s="48">
        <v>3</v>
      </c>
      <c r="D25" s="4">
        <v>4</v>
      </c>
      <c r="E25" s="41">
        <v>5</v>
      </c>
      <c r="F25" s="4">
        <v>6</v>
      </c>
      <c r="G25" s="48">
        <v>7</v>
      </c>
      <c r="H25" s="48">
        <v>8</v>
      </c>
      <c r="I25" s="48">
        <v>9</v>
      </c>
    </row>
    <row r="26" spans="1:9" ht="27.75" customHeight="1">
      <c r="A26" s="20" t="s">
        <v>76</v>
      </c>
      <c r="B26" s="32"/>
      <c r="C26" s="54">
        <v>5689259.1699999999</v>
      </c>
      <c r="D26" s="29">
        <v>3859843</v>
      </c>
      <c r="E26" s="90">
        <v>3700000</v>
      </c>
      <c r="F26" s="90">
        <v>3700000</v>
      </c>
      <c r="G26" s="91">
        <v>4579333</v>
      </c>
      <c r="H26" s="91">
        <v>3633545</v>
      </c>
      <c r="I26" s="92">
        <v>1587757</v>
      </c>
    </row>
    <row r="27" spans="1:9" ht="19.8" customHeight="1">
      <c r="A27" s="137" t="s">
        <v>20</v>
      </c>
      <c r="B27" s="137"/>
      <c r="C27" s="137"/>
      <c r="D27" s="137"/>
      <c r="E27" s="137"/>
      <c r="F27" s="137"/>
      <c r="G27" s="137"/>
      <c r="H27" s="137"/>
      <c r="I27" s="137"/>
    </row>
    <row r="28" spans="1:9" s="2" customFormat="1" ht="22.8" customHeight="1">
      <c r="A28" s="137" t="s">
        <v>23</v>
      </c>
      <c r="B28" s="137"/>
      <c r="C28" s="137"/>
      <c r="D28" s="137"/>
      <c r="E28" s="137"/>
      <c r="F28" s="137"/>
      <c r="G28" s="137"/>
      <c r="H28" s="137"/>
      <c r="I28" s="137"/>
    </row>
    <row r="29" spans="1:9" s="2" customFormat="1" ht="51" customHeight="1">
      <c r="A29" s="94" t="s">
        <v>66</v>
      </c>
      <c r="B29" s="73">
        <v>100</v>
      </c>
      <c r="C29" s="55">
        <f>C30</f>
        <v>116168075.31999999</v>
      </c>
      <c r="D29" s="56">
        <f>D30</f>
        <v>129446000</v>
      </c>
      <c r="E29" s="56">
        <f>F29+G29+H29+I29</f>
        <v>145910090</v>
      </c>
      <c r="F29" s="56">
        <f>F30</f>
        <v>36477522</v>
      </c>
      <c r="G29" s="56">
        <f>G30</f>
        <v>36477522</v>
      </c>
      <c r="H29" s="56">
        <f>H30</f>
        <v>36477522</v>
      </c>
      <c r="I29" s="56">
        <f>I30</f>
        <v>36477524</v>
      </c>
    </row>
    <row r="30" spans="1:9" s="2" customFormat="1" ht="28.5" customHeight="1">
      <c r="A30" s="95" t="s">
        <v>67</v>
      </c>
      <c r="B30" s="74">
        <v>101</v>
      </c>
      <c r="C30" s="58">
        <v>116168075.31999999</v>
      </c>
      <c r="D30" s="58">
        <v>129446000</v>
      </c>
      <c r="E30" s="58">
        <f>F30+G30+H30+I30</f>
        <v>145910090</v>
      </c>
      <c r="F30" s="93">
        <v>36477522</v>
      </c>
      <c r="G30" s="93">
        <v>36477522</v>
      </c>
      <c r="H30" s="93">
        <v>36477522</v>
      </c>
      <c r="I30" s="93">
        <v>36477524</v>
      </c>
    </row>
    <row r="31" spans="1:9" s="2" customFormat="1" ht="42.75" customHeight="1">
      <c r="A31" s="94" t="s">
        <v>68</v>
      </c>
      <c r="B31" s="73">
        <v>110</v>
      </c>
      <c r="C31" s="55">
        <f>C32+C33</f>
        <v>15989873.690000001</v>
      </c>
      <c r="D31" s="71">
        <f>D32+D33</f>
        <v>14100000</v>
      </c>
      <c r="E31" s="56">
        <f>F31+G31+H31+I31</f>
        <v>20311254</v>
      </c>
      <c r="F31" s="56">
        <f>F32+F33</f>
        <v>6403802</v>
      </c>
      <c r="G31" s="88">
        <f>G32+G33</f>
        <v>4324680</v>
      </c>
      <c r="H31" s="88">
        <f>H32+H33</f>
        <v>3031992</v>
      </c>
      <c r="I31" s="88">
        <f>I32+I33</f>
        <v>6550780</v>
      </c>
    </row>
    <row r="32" spans="1:9" s="2" customFormat="1">
      <c r="A32" s="96" t="s">
        <v>69</v>
      </c>
      <c r="B32" s="74">
        <v>111</v>
      </c>
      <c r="C32" s="58">
        <v>12631591.73</v>
      </c>
      <c r="D32" s="57">
        <v>13480558</v>
      </c>
      <c r="E32" s="58">
        <f t="shared" ref="E32:E33" si="0">F32+G32+H32+I32</f>
        <v>18146870</v>
      </c>
      <c r="F32" s="89">
        <v>5862706</v>
      </c>
      <c r="G32" s="89">
        <v>3783584</v>
      </c>
      <c r="H32" s="89">
        <v>2490896</v>
      </c>
      <c r="I32" s="89">
        <v>6009684</v>
      </c>
    </row>
    <row r="33" spans="1:9" s="2" customFormat="1">
      <c r="A33" s="96" t="s">
        <v>75</v>
      </c>
      <c r="B33" s="74">
        <v>112</v>
      </c>
      <c r="C33" s="58">
        <v>3358281.96</v>
      </c>
      <c r="D33" s="57">
        <v>619442</v>
      </c>
      <c r="E33" s="58">
        <f t="shared" si="0"/>
        <v>2164384</v>
      </c>
      <c r="F33" s="89">
        <v>541096</v>
      </c>
      <c r="G33" s="89">
        <v>541096</v>
      </c>
      <c r="H33" s="89">
        <v>541096</v>
      </c>
      <c r="I33" s="89">
        <v>541096</v>
      </c>
    </row>
    <row r="34" spans="1:9" s="2" customFormat="1" ht="18.75" customHeight="1">
      <c r="A34" s="94" t="s">
        <v>53</v>
      </c>
      <c r="B34" s="73">
        <v>130</v>
      </c>
      <c r="C34" s="55">
        <f>C35+C36+C37+C38+C39+C40+C41</f>
        <v>6798605.8199999994</v>
      </c>
      <c r="D34" s="56">
        <f>D35+D36+D37+D38+D40+D41+D39</f>
        <v>5313869</v>
      </c>
      <c r="E34" s="56">
        <f>F34+G34+H34+I34</f>
        <v>6572000</v>
      </c>
      <c r="F34" s="56">
        <f>F35+F36+F37+F38+F39+F40+F41</f>
        <v>1418000</v>
      </c>
      <c r="G34" s="56">
        <f>G35+G36+G37+G38+G39+G40+G41</f>
        <v>1848000</v>
      </c>
      <c r="H34" s="56">
        <f>H35+H36+H37+H38+H39+H40+H41</f>
        <v>1968000</v>
      </c>
      <c r="I34" s="56">
        <f>I35+I36+I37+I38+I39+I40+I41</f>
        <v>1338000</v>
      </c>
    </row>
    <row r="35" spans="1:9" s="2" customFormat="1">
      <c r="A35" s="96" t="s">
        <v>86</v>
      </c>
      <c r="B35" s="75">
        <v>131</v>
      </c>
      <c r="C35" s="58">
        <v>210611.13</v>
      </c>
      <c r="D35" s="57">
        <v>161972</v>
      </c>
      <c r="E35" s="58">
        <f t="shared" ref="E35:E41" si="1">F35+G35+H35+I35</f>
        <v>252000</v>
      </c>
      <c r="F35" s="89">
        <v>63000</v>
      </c>
      <c r="G35" s="89">
        <v>63000</v>
      </c>
      <c r="H35" s="89">
        <v>63000</v>
      </c>
      <c r="I35" s="89">
        <v>63000</v>
      </c>
    </row>
    <row r="36" spans="1:9" s="2" customFormat="1">
      <c r="A36" s="96" t="s">
        <v>87</v>
      </c>
      <c r="B36" s="75">
        <v>132</v>
      </c>
      <c r="C36" s="58">
        <v>3334991.1</v>
      </c>
      <c r="D36" s="57">
        <v>2750000</v>
      </c>
      <c r="E36" s="58">
        <f t="shared" si="1"/>
        <v>3420000</v>
      </c>
      <c r="F36" s="89">
        <v>600000</v>
      </c>
      <c r="G36" s="89">
        <v>1100000</v>
      </c>
      <c r="H36" s="89">
        <v>1200000</v>
      </c>
      <c r="I36" s="89">
        <v>520000</v>
      </c>
    </row>
    <row r="37" spans="1:9" s="2" customFormat="1">
      <c r="A37" s="96" t="s">
        <v>85</v>
      </c>
      <c r="B37" s="75">
        <v>133</v>
      </c>
      <c r="C37" s="58">
        <v>84555</v>
      </c>
      <c r="D37" s="56"/>
      <c r="E37" s="58"/>
      <c r="F37" s="89"/>
      <c r="G37" s="89"/>
      <c r="H37" s="89"/>
      <c r="I37" s="89"/>
    </row>
    <row r="38" spans="1:9" s="2" customFormat="1">
      <c r="A38" s="97" t="s">
        <v>78</v>
      </c>
      <c r="B38" s="75">
        <v>134</v>
      </c>
      <c r="C38" s="58">
        <v>758376.1</v>
      </c>
      <c r="D38" s="57">
        <v>801897</v>
      </c>
      <c r="E38" s="58">
        <f t="shared" si="1"/>
        <v>400000</v>
      </c>
      <c r="F38" s="89">
        <v>130000</v>
      </c>
      <c r="G38" s="89">
        <v>60000</v>
      </c>
      <c r="H38" s="89">
        <v>80000</v>
      </c>
      <c r="I38" s="89">
        <v>130000</v>
      </c>
    </row>
    <row r="39" spans="1:9" s="2" customFormat="1" ht="36">
      <c r="A39" s="96" t="s">
        <v>114</v>
      </c>
      <c r="B39" s="75">
        <v>135</v>
      </c>
      <c r="C39" s="58">
        <v>725778.14</v>
      </c>
      <c r="D39" s="57">
        <v>150000</v>
      </c>
      <c r="E39" s="58">
        <f t="shared" si="1"/>
        <v>1000000</v>
      </c>
      <c r="F39" s="89">
        <v>250000</v>
      </c>
      <c r="G39" s="89">
        <v>250000</v>
      </c>
      <c r="H39" s="89">
        <v>250000</v>
      </c>
      <c r="I39" s="89">
        <v>250000</v>
      </c>
    </row>
    <row r="40" spans="1:9" s="2" customFormat="1" ht="32.4" customHeight="1">
      <c r="A40" s="96" t="s">
        <v>71</v>
      </c>
      <c r="B40" s="75">
        <v>137</v>
      </c>
      <c r="C40" s="58">
        <v>247164.14</v>
      </c>
      <c r="D40" s="57">
        <v>350000</v>
      </c>
      <c r="E40" s="58">
        <f t="shared" si="1"/>
        <v>300000</v>
      </c>
      <c r="F40" s="89">
        <v>75000</v>
      </c>
      <c r="G40" s="89">
        <v>75000</v>
      </c>
      <c r="H40" s="89">
        <v>75000</v>
      </c>
      <c r="I40" s="89">
        <v>75000</v>
      </c>
    </row>
    <row r="41" spans="1:9" s="2" customFormat="1">
      <c r="A41" s="96" t="s">
        <v>89</v>
      </c>
      <c r="B41" s="75">
        <v>138</v>
      </c>
      <c r="C41" s="58">
        <v>1437130.21</v>
      </c>
      <c r="D41" s="57">
        <v>1100000</v>
      </c>
      <c r="E41" s="58">
        <f t="shared" si="1"/>
        <v>1200000</v>
      </c>
      <c r="F41" s="89">
        <v>300000</v>
      </c>
      <c r="G41" s="89">
        <v>300000</v>
      </c>
      <c r="H41" s="89">
        <v>300000</v>
      </c>
      <c r="I41" s="89">
        <v>300000</v>
      </c>
    </row>
    <row r="42" spans="1:9" s="2" customFormat="1" ht="17.399999999999999">
      <c r="A42" s="94" t="s">
        <v>81</v>
      </c>
      <c r="B42" s="56"/>
      <c r="C42" s="56">
        <f>C29+C31+C34</f>
        <v>138956554.82999998</v>
      </c>
      <c r="D42" s="56">
        <f>D29+D31+D34</f>
        <v>148859869</v>
      </c>
      <c r="E42" s="56">
        <f>E29+E31+E34</f>
        <v>172793344</v>
      </c>
      <c r="F42" s="88">
        <f>F29+F31+F34</f>
        <v>44299324</v>
      </c>
      <c r="G42" s="88">
        <f t="shared" ref="G42:I42" si="2">G29+G31+G34</f>
        <v>42650202</v>
      </c>
      <c r="H42" s="88">
        <f t="shared" si="2"/>
        <v>41477514</v>
      </c>
      <c r="I42" s="88">
        <f t="shared" si="2"/>
        <v>44366304</v>
      </c>
    </row>
    <row r="43" spans="1:9" s="2" customFormat="1" ht="4.8" customHeight="1">
      <c r="A43" s="94"/>
      <c r="B43" s="56"/>
      <c r="C43" s="56"/>
      <c r="D43" s="56"/>
      <c r="E43" s="56"/>
      <c r="F43" s="88"/>
      <c r="G43" s="88"/>
      <c r="H43" s="88"/>
      <c r="I43" s="88"/>
    </row>
    <row r="44" spans="1:9" ht="20.100000000000001" customHeight="1">
      <c r="A44" s="138" t="s">
        <v>115</v>
      </c>
      <c r="B44" s="139"/>
      <c r="C44" s="139"/>
      <c r="D44" s="139"/>
      <c r="E44" s="139"/>
      <c r="F44" s="139"/>
      <c r="G44" s="139"/>
      <c r="H44" s="139"/>
      <c r="I44" s="140"/>
    </row>
    <row r="45" spans="1:9" ht="20.100000000000001" customHeight="1">
      <c r="A45" s="95" t="s">
        <v>38</v>
      </c>
      <c r="B45" s="76">
        <v>200</v>
      </c>
      <c r="C45" s="58">
        <v>84209447.150000006</v>
      </c>
      <c r="D45" s="58">
        <v>91266534</v>
      </c>
      <c r="E45" s="58">
        <f>F45+G45+H45+I45</f>
        <v>102968920</v>
      </c>
      <c r="F45" s="89">
        <v>24800000</v>
      </c>
      <c r="G45" s="89">
        <v>26648460</v>
      </c>
      <c r="H45" s="89">
        <v>27648460</v>
      </c>
      <c r="I45" s="89">
        <v>23872000</v>
      </c>
    </row>
    <row r="46" spans="1:9" ht="20.100000000000001" customHeight="1">
      <c r="A46" s="95" t="s">
        <v>39</v>
      </c>
      <c r="B46" s="76">
        <v>210</v>
      </c>
      <c r="C46" s="58">
        <v>18192179.510000002</v>
      </c>
      <c r="D46" s="58">
        <v>20078650</v>
      </c>
      <c r="E46" s="58">
        <f t="shared" ref="E46:E56" si="3">F46+G46+H46+I46</f>
        <v>22653162</v>
      </c>
      <c r="F46" s="89">
        <v>5456000</v>
      </c>
      <c r="G46" s="89">
        <v>5862661</v>
      </c>
      <c r="H46" s="89">
        <v>6082661</v>
      </c>
      <c r="I46" s="89">
        <v>5251840</v>
      </c>
    </row>
    <row r="47" spans="1:9" ht="20.100000000000001" customHeight="1">
      <c r="A47" s="95" t="s">
        <v>40</v>
      </c>
      <c r="B47" s="76">
        <v>220</v>
      </c>
      <c r="C47" s="58">
        <v>6082627.3399999999</v>
      </c>
      <c r="D47" s="58">
        <v>3399113</v>
      </c>
      <c r="E47" s="58">
        <f t="shared" si="3"/>
        <v>3700000</v>
      </c>
      <c r="F47" s="89">
        <v>925000</v>
      </c>
      <c r="G47" s="89">
        <v>925000</v>
      </c>
      <c r="H47" s="89">
        <v>925000</v>
      </c>
      <c r="I47" s="89">
        <v>925000</v>
      </c>
    </row>
    <row r="48" spans="1:9" ht="20.100000000000001" customHeight="1">
      <c r="A48" s="95" t="s">
        <v>41</v>
      </c>
      <c r="B48" s="76">
        <v>230</v>
      </c>
      <c r="C48" s="58">
        <v>13041506.01</v>
      </c>
      <c r="D48" s="58">
        <v>14500000</v>
      </c>
      <c r="E48" s="58">
        <f t="shared" si="3"/>
        <v>17007884</v>
      </c>
      <c r="F48" s="89">
        <v>4251970</v>
      </c>
      <c r="G48" s="89">
        <v>4251970</v>
      </c>
      <c r="H48" s="89">
        <v>4251970</v>
      </c>
      <c r="I48" s="89">
        <v>4251974</v>
      </c>
    </row>
    <row r="49" spans="1:9" ht="20.100000000000001" customHeight="1">
      <c r="A49" s="95" t="s">
        <v>42</v>
      </c>
      <c r="B49" s="76">
        <v>240</v>
      </c>
      <c r="C49" s="58">
        <v>3710635.61</v>
      </c>
      <c r="D49" s="58">
        <v>3450300</v>
      </c>
      <c r="E49" s="58">
        <f t="shared" si="3"/>
        <v>3805681</v>
      </c>
      <c r="F49" s="89">
        <v>951420</v>
      </c>
      <c r="G49" s="89">
        <v>951420</v>
      </c>
      <c r="H49" s="89">
        <v>951420</v>
      </c>
      <c r="I49" s="89">
        <v>951421</v>
      </c>
    </row>
    <row r="50" spans="1:9" ht="20.100000000000001" customHeight="1">
      <c r="A50" s="95" t="s">
        <v>43</v>
      </c>
      <c r="B50" s="76">
        <v>250</v>
      </c>
      <c r="C50" s="58">
        <v>2139689.62</v>
      </c>
      <c r="D50" s="58">
        <v>1831442</v>
      </c>
      <c r="E50" s="58">
        <f t="shared" si="3"/>
        <v>2020081</v>
      </c>
      <c r="F50" s="89">
        <v>505020</v>
      </c>
      <c r="G50" s="89">
        <v>505020</v>
      </c>
      <c r="H50" s="89">
        <v>505020</v>
      </c>
      <c r="I50" s="89">
        <v>505021</v>
      </c>
    </row>
    <row r="51" spans="1:9" ht="20.100000000000001" customHeight="1">
      <c r="A51" s="95" t="s">
        <v>44</v>
      </c>
      <c r="B51" s="76">
        <v>260</v>
      </c>
      <c r="C51" s="58">
        <v>9201.1</v>
      </c>
      <c r="D51" s="58">
        <v>54850</v>
      </c>
      <c r="E51" s="58">
        <f t="shared" si="3"/>
        <v>60000</v>
      </c>
      <c r="F51" s="89">
        <v>15000</v>
      </c>
      <c r="G51" s="89">
        <v>15000</v>
      </c>
      <c r="H51" s="89">
        <v>15000</v>
      </c>
      <c r="I51" s="89">
        <v>15000</v>
      </c>
    </row>
    <row r="52" spans="1:9" ht="20.100000000000001" customHeight="1">
      <c r="A52" s="95" t="s">
        <v>50</v>
      </c>
      <c r="B52" s="76">
        <v>270</v>
      </c>
      <c r="C52" s="58">
        <f>C53+C54+C55+C56</f>
        <v>14076629.809999999</v>
      </c>
      <c r="D52" s="58">
        <f>D53+D54+D55+D56</f>
        <v>13480558</v>
      </c>
      <c r="E52" s="58">
        <f t="shared" si="3"/>
        <v>19546870</v>
      </c>
      <c r="F52" s="58">
        <f>F53+F54+F55+F56</f>
        <v>6212706</v>
      </c>
      <c r="G52" s="58">
        <f>G53+G54+G55+G56</f>
        <v>4133584</v>
      </c>
      <c r="H52" s="58">
        <f>H53+H54+H55+H56</f>
        <v>2840896</v>
      </c>
      <c r="I52" s="58">
        <f>I53+I54+I55+I56</f>
        <v>6359684</v>
      </c>
    </row>
    <row r="53" spans="1:9" ht="20.100000000000001" customHeight="1">
      <c r="A53" s="96" t="s">
        <v>45</v>
      </c>
      <c r="B53" s="75">
        <v>271</v>
      </c>
      <c r="C53" s="57">
        <v>3128037</v>
      </c>
      <c r="D53" s="57">
        <v>3702400</v>
      </c>
      <c r="E53" s="58">
        <f t="shared" si="3"/>
        <v>4396117</v>
      </c>
      <c r="F53" s="89">
        <v>1978250</v>
      </c>
      <c r="G53" s="89">
        <v>329710</v>
      </c>
      <c r="H53" s="89"/>
      <c r="I53" s="89">
        <v>2088157</v>
      </c>
    </row>
    <row r="54" spans="1:9" ht="20.100000000000001" customHeight="1">
      <c r="A54" s="96" t="s">
        <v>46</v>
      </c>
      <c r="B54" s="75">
        <v>272</v>
      </c>
      <c r="C54" s="57">
        <v>347559.72</v>
      </c>
      <c r="D54" s="57">
        <v>418106</v>
      </c>
      <c r="E54" s="58">
        <f t="shared" si="3"/>
        <v>509238</v>
      </c>
      <c r="F54" s="89">
        <v>127310</v>
      </c>
      <c r="G54" s="89">
        <v>127310</v>
      </c>
      <c r="H54" s="89">
        <v>127310</v>
      </c>
      <c r="I54" s="89">
        <v>127308</v>
      </c>
    </row>
    <row r="55" spans="1:9" ht="20.100000000000001" customHeight="1">
      <c r="A55" s="96" t="s">
        <v>47</v>
      </c>
      <c r="B55" s="75">
        <v>273</v>
      </c>
      <c r="C55" s="57">
        <v>9973490.0899999999</v>
      </c>
      <c r="D55" s="57">
        <v>8636354</v>
      </c>
      <c r="E55" s="58">
        <f t="shared" si="3"/>
        <v>13141831</v>
      </c>
      <c r="F55" s="89">
        <v>3732224</v>
      </c>
      <c r="G55" s="89">
        <v>3301642</v>
      </c>
      <c r="H55" s="89">
        <v>2338664</v>
      </c>
      <c r="I55" s="89">
        <v>3769301</v>
      </c>
    </row>
    <row r="56" spans="1:9" ht="20.100000000000001" customHeight="1">
      <c r="A56" s="96" t="s">
        <v>48</v>
      </c>
      <c r="B56" s="75">
        <v>275</v>
      </c>
      <c r="C56" s="57">
        <v>627543</v>
      </c>
      <c r="D56" s="57">
        <v>723698</v>
      </c>
      <c r="E56" s="58">
        <f t="shared" si="3"/>
        <v>1499684</v>
      </c>
      <c r="F56" s="89">
        <v>374922</v>
      </c>
      <c r="G56" s="89">
        <v>374922</v>
      </c>
      <c r="H56" s="89">
        <v>374922</v>
      </c>
      <c r="I56" s="89">
        <v>374918</v>
      </c>
    </row>
    <row r="57" spans="1:9" ht="39.75" customHeight="1">
      <c r="A57" s="98" t="s">
        <v>49</v>
      </c>
      <c r="B57" s="77">
        <v>280</v>
      </c>
      <c r="C57" s="59"/>
      <c r="D57" s="58"/>
      <c r="E57" s="58"/>
      <c r="F57" s="58"/>
      <c r="G57" s="57"/>
      <c r="H57" s="57"/>
      <c r="I57" s="37"/>
    </row>
    <row r="58" spans="1:9" ht="19.8" customHeight="1">
      <c r="A58" s="98" t="s">
        <v>51</v>
      </c>
      <c r="B58" s="77">
        <v>290</v>
      </c>
      <c r="C58" s="58">
        <v>427907.29</v>
      </c>
      <c r="D58" s="58">
        <v>766860</v>
      </c>
      <c r="E58" s="58">
        <f>F58+G58+H58+I58</f>
        <v>811500</v>
      </c>
      <c r="F58" s="89">
        <v>202875</v>
      </c>
      <c r="G58" s="89">
        <v>202875</v>
      </c>
      <c r="H58" s="89">
        <v>202875</v>
      </c>
      <c r="I58" s="89">
        <v>202875</v>
      </c>
    </row>
    <row r="59" spans="1:9" ht="20.100000000000001" customHeight="1">
      <c r="A59" s="98" t="s">
        <v>52</v>
      </c>
      <c r="B59" s="77">
        <v>300</v>
      </c>
      <c r="C59" s="59">
        <f>C61+C62</f>
        <v>485973.98</v>
      </c>
      <c r="D59" s="58">
        <f>D61</f>
        <v>350000</v>
      </c>
      <c r="E59" s="58">
        <f>F59+G59+H59+I59</f>
        <v>400000</v>
      </c>
      <c r="F59" s="58">
        <f>F61</f>
        <v>100000</v>
      </c>
      <c r="G59" s="64">
        <f>G61+G62</f>
        <v>100000</v>
      </c>
      <c r="H59" s="64">
        <f t="shared" ref="H59:I59" si="4">H61+H62</f>
        <v>100000</v>
      </c>
      <c r="I59" s="64">
        <f t="shared" si="4"/>
        <v>100000</v>
      </c>
    </row>
    <row r="60" spans="1:9" ht="20.100000000000001" customHeight="1">
      <c r="A60" s="98" t="s">
        <v>21</v>
      </c>
      <c r="B60" s="77">
        <v>310</v>
      </c>
      <c r="C60" s="59"/>
      <c r="D60" s="58"/>
      <c r="E60" s="58"/>
      <c r="F60" s="58"/>
      <c r="G60" s="64"/>
      <c r="H60" s="64"/>
      <c r="I60" s="37"/>
    </row>
    <row r="61" spans="1:9" ht="20.100000000000001" customHeight="1">
      <c r="A61" s="99" t="s">
        <v>65</v>
      </c>
      <c r="B61" s="77">
        <v>320</v>
      </c>
      <c r="C61" s="57">
        <v>440334</v>
      </c>
      <c r="D61" s="57">
        <v>350000</v>
      </c>
      <c r="E61" s="58">
        <f t="shared" ref="E61" si="5">F61+G61+H61+I61</f>
        <v>400000</v>
      </c>
      <c r="F61" s="89">
        <v>100000</v>
      </c>
      <c r="G61" s="89">
        <v>100000</v>
      </c>
      <c r="H61" s="89">
        <v>100000</v>
      </c>
      <c r="I61" s="89">
        <v>100000</v>
      </c>
    </row>
    <row r="62" spans="1:9" ht="44.25" customHeight="1">
      <c r="A62" s="99" t="s">
        <v>79</v>
      </c>
      <c r="B62" s="77">
        <v>330</v>
      </c>
      <c r="C62" s="57">
        <v>45639.98</v>
      </c>
      <c r="D62" s="57"/>
      <c r="E62" s="58"/>
      <c r="F62" s="57"/>
      <c r="G62" s="57"/>
      <c r="H62" s="57"/>
      <c r="I62" s="37"/>
    </row>
    <row r="63" spans="1:9" ht="20.100000000000001" customHeight="1">
      <c r="A63" s="98" t="s">
        <v>82</v>
      </c>
      <c r="B63" s="59"/>
      <c r="C63" s="60">
        <f>C45+C46+C47+C48+C49+C50+C51+C52+C58+C59</f>
        <v>142375797.41999999</v>
      </c>
      <c r="D63" s="56">
        <f>D45+D46+D47+D48+D49+D50+D51+D52+D58+D59</f>
        <v>149178307</v>
      </c>
      <c r="E63" s="56">
        <f t="shared" ref="E63:I63" si="6">E45+E46+E47+E48+E49+E50+E51+E52+E58+E59</f>
        <v>172974098</v>
      </c>
      <c r="F63" s="56">
        <f t="shared" si="6"/>
        <v>43419991</v>
      </c>
      <c r="G63" s="56">
        <f t="shared" si="6"/>
        <v>43595990</v>
      </c>
      <c r="H63" s="56">
        <f t="shared" si="6"/>
        <v>43523302</v>
      </c>
      <c r="I63" s="56">
        <f t="shared" si="6"/>
        <v>42434815</v>
      </c>
    </row>
    <row r="64" spans="1:9" ht="19.5" customHeight="1">
      <c r="A64" s="100" t="s">
        <v>54</v>
      </c>
      <c r="B64" s="66"/>
      <c r="C64" s="66"/>
      <c r="D64" s="66"/>
      <c r="E64" s="66"/>
      <c r="F64" s="66"/>
      <c r="G64" s="66"/>
      <c r="H64" s="66"/>
      <c r="I64" s="66"/>
    </row>
    <row r="65" spans="1:9" ht="19.5" customHeight="1">
      <c r="A65" s="98" t="s">
        <v>55</v>
      </c>
      <c r="B65" s="77">
        <v>400</v>
      </c>
      <c r="C65" s="59">
        <f>C47+C48+C49+C52</f>
        <v>36911398.769999996</v>
      </c>
      <c r="D65" s="59">
        <f t="shared" ref="D65:I65" si="7">D47+D48+D49+D52</f>
        <v>34829971</v>
      </c>
      <c r="E65" s="59">
        <f t="shared" si="7"/>
        <v>44060435</v>
      </c>
      <c r="F65" s="59">
        <f t="shared" si="7"/>
        <v>12341096</v>
      </c>
      <c r="G65" s="59">
        <f t="shared" si="7"/>
        <v>10261974</v>
      </c>
      <c r="H65" s="59">
        <f t="shared" si="7"/>
        <v>8969286</v>
      </c>
      <c r="I65" s="59">
        <f t="shared" si="7"/>
        <v>12488079</v>
      </c>
    </row>
    <row r="66" spans="1:9" ht="19.5" customHeight="1">
      <c r="A66" s="98" t="s">
        <v>56</v>
      </c>
      <c r="B66" s="77">
        <v>410</v>
      </c>
      <c r="C66" s="59">
        <f t="shared" ref="C66:E67" si="8">C45</f>
        <v>84209447.150000006</v>
      </c>
      <c r="D66" s="58">
        <f t="shared" si="8"/>
        <v>91266534</v>
      </c>
      <c r="E66" s="58">
        <f t="shared" si="8"/>
        <v>102968920</v>
      </c>
      <c r="F66" s="58">
        <f t="shared" ref="F66:I66" si="9">F45</f>
        <v>24800000</v>
      </c>
      <c r="G66" s="58">
        <f t="shared" si="9"/>
        <v>26648460</v>
      </c>
      <c r="H66" s="58">
        <f t="shared" si="9"/>
        <v>27648460</v>
      </c>
      <c r="I66" s="58">
        <f t="shared" si="9"/>
        <v>23872000</v>
      </c>
    </row>
    <row r="67" spans="1:9" ht="19.5" customHeight="1">
      <c r="A67" s="98" t="s">
        <v>57</v>
      </c>
      <c r="B67" s="77">
        <v>420</v>
      </c>
      <c r="C67" s="59">
        <f t="shared" si="8"/>
        <v>18192179.510000002</v>
      </c>
      <c r="D67" s="58">
        <f t="shared" si="8"/>
        <v>20078650</v>
      </c>
      <c r="E67" s="58">
        <f t="shared" si="8"/>
        <v>22653162</v>
      </c>
      <c r="F67" s="58">
        <f t="shared" ref="F67:I67" si="10">F46</f>
        <v>5456000</v>
      </c>
      <c r="G67" s="58">
        <f t="shared" si="10"/>
        <v>5862661</v>
      </c>
      <c r="H67" s="58">
        <f t="shared" si="10"/>
        <v>6082661</v>
      </c>
      <c r="I67" s="58">
        <f t="shared" si="10"/>
        <v>5251840</v>
      </c>
    </row>
    <row r="68" spans="1:9" ht="19.5" customHeight="1">
      <c r="A68" s="98" t="s">
        <v>21</v>
      </c>
      <c r="B68" s="77">
        <v>430</v>
      </c>
      <c r="C68" s="59"/>
      <c r="D68" s="58"/>
      <c r="E68" s="58"/>
      <c r="F68" s="64"/>
      <c r="G68" s="64"/>
      <c r="H68" s="64"/>
      <c r="I68" s="64"/>
    </row>
    <row r="69" spans="1:9" ht="19.5" customHeight="1">
      <c r="A69" s="98" t="s">
        <v>58</v>
      </c>
      <c r="B69" s="77">
        <v>440</v>
      </c>
      <c r="C69" s="59">
        <f>C50+C51+C58+C59</f>
        <v>3062771.99</v>
      </c>
      <c r="D69" s="59">
        <f t="shared" ref="D69:I69" si="11">D50+D51+D58+D59</f>
        <v>3003152</v>
      </c>
      <c r="E69" s="59">
        <f t="shared" si="11"/>
        <v>3291581</v>
      </c>
      <c r="F69" s="59">
        <f t="shared" si="11"/>
        <v>822895</v>
      </c>
      <c r="G69" s="59">
        <f t="shared" si="11"/>
        <v>822895</v>
      </c>
      <c r="H69" s="59">
        <f t="shared" si="11"/>
        <v>822895</v>
      </c>
      <c r="I69" s="59">
        <f t="shared" si="11"/>
        <v>822896</v>
      </c>
    </row>
    <row r="70" spans="1:9" ht="19.5" customHeight="1">
      <c r="A70" s="98" t="s">
        <v>59</v>
      </c>
      <c r="B70" s="77"/>
      <c r="C70" s="60">
        <f>C65+C66+C67+C69</f>
        <v>142375797.42000002</v>
      </c>
      <c r="D70" s="56">
        <f>SUM(D65:D69)</f>
        <v>149178307</v>
      </c>
      <c r="E70" s="56">
        <f t="shared" ref="E70:I70" si="12">SUM(E65:E69)</f>
        <v>172974098</v>
      </c>
      <c r="F70" s="56">
        <f t="shared" si="12"/>
        <v>43419991</v>
      </c>
      <c r="G70" s="56">
        <f t="shared" si="12"/>
        <v>43595990</v>
      </c>
      <c r="H70" s="56">
        <f t="shared" si="12"/>
        <v>43523302</v>
      </c>
      <c r="I70" s="56">
        <f t="shared" si="12"/>
        <v>42434815</v>
      </c>
    </row>
    <row r="71" spans="1:9" ht="19.5" customHeight="1">
      <c r="A71" s="100" t="s">
        <v>25</v>
      </c>
      <c r="B71" s="78"/>
      <c r="C71" s="66"/>
      <c r="D71" s="66"/>
      <c r="E71" s="58"/>
      <c r="F71" s="66"/>
      <c r="G71" s="66"/>
      <c r="H71" s="66"/>
      <c r="I71" s="66"/>
    </row>
    <row r="72" spans="1:9" ht="26.25" customHeight="1">
      <c r="A72" s="98" t="s">
        <v>29</v>
      </c>
      <c r="B72" s="77">
        <v>500</v>
      </c>
      <c r="C72" s="60">
        <f>C73</f>
        <v>5590538.5899999999</v>
      </c>
      <c r="D72" s="56">
        <f>D73</f>
        <v>1000000</v>
      </c>
      <c r="E72" s="56">
        <f>G72+H72</f>
        <v>1000000</v>
      </c>
      <c r="F72" s="66"/>
      <c r="G72" s="66">
        <f>G73</f>
        <v>500000</v>
      </c>
      <c r="H72" s="87">
        <f>H73</f>
        <v>500000</v>
      </c>
      <c r="I72" s="66"/>
    </row>
    <row r="73" spans="1:9" ht="45.75" customHeight="1">
      <c r="A73" s="98" t="s">
        <v>24</v>
      </c>
      <c r="B73" s="79">
        <v>501</v>
      </c>
      <c r="C73" s="58">
        <v>5590538.5899999999</v>
      </c>
      <c r="D73" s="58">
        <v>1000000</v>
      </c>
      <c r="E73" s="58">
        <f>G73+H73</f>
        <v>1000000</v>
      </c>
      <c r="F73" s="58"/>
      <c r="G73" s="58">
        <v>500000</v>
      </c>
      <c r="H73" s="58">
        <v>500000</v>
      </c>
      <c r="I73" s="64"/>
    </row>
    <row r="74" spans="1:9" ht="25.5" customHeight="1">
      <c r="A74" s="100" t="s">
        <v>22</v>
      </c>
      <c r="B74" s="80">
        <v>510</v>
      </c>
      <c r="C74" s="68">
        <f>C76+C78+C79+C80</f>
        <v>5985141.0099999998</v>
      </c>
      <c r="D74" s="56">
        <f>D76+D78+D79+D80</f>
        <v>1000000</v>
      </c>
      <c r="E74" s="56">
        <f>E79</f>
        <v>1000000</v>
      </c>
      <c r="F74" s="56"/>
      <c r="G74" s="56">
        <f t="shared" ref="G74:H74" si="13">G79</f>
        <v>500000</v>
      </c>
      <c r="H74" s="56">
        <f t="shared" si="13"/>
        <v>500000</v>
      </c>
      <c r="I74" s="66"/>
    </row>
    <row r="75" spans="1:9" ht="19.5" customHeight="1">
      <c r="A75" s="98" t="s">
        <v>0</v>
      </c>
      <c r="B75" s="81">
        <v>511</v>
      </c>
      <c r="C75" s="65"/>
      <c r="D75" s="58"/>
      <c r="E75" s="58"/>
      <c r="F75" s="64"/>
      <c r="G75" s="64"/>
      <c r="H75" s="64"/>
      <c r="I75" s="66"/>
    </row>
    <row r="76" spans="1:9" ht="20.100000000000001" customHeight="1">
      <c r="A76" s="98" t="s">
        <v>1</v>
      </c>
      <c r="B76" s="82">
        <v>512</v>
      </c>
      <c r="C76" s="58">
        <v>3558726.68</v>
      </c>
      <c r="D76" s="58"/>
      <c r="E76" s="58"/>
      <c r="F76" s="58"/>
      <c r="G76" s="58"/>
      <c r="H76" s="58"/>
      <c r="I76" s="64"/>
    </row>
    <row r="77" spans="1:9" ht="20.100000000000001" customHeight="1">
      <c r="A77" s="98" t="s">
        <v>12</v>
      </c>
      <c r="B77" s="81">
        <v>513</v>
      </c>
      <c r="C77" s="58"/>
      <c r="D77" s="58"/>
      <c r="E77" s="58"/>
      <c r="F77" s="64"/>
      <c r="G77" s="64"/>
      <c r="H77" s="64"/>
      <c r="I77" s="64"/>
    </row>
    <row r="78" spans="1:9" ht="20.100000000000001" customHeight="1">
      <c r="A78" s="98" t="s">
        <v>2</v>
      </c>
      <c r="B78" s="82">
        <v>514</v>
      </c>
      <c r="C78" s="58">
        <v>3360</v>
      </c>
      <c r="D78" s="58"/>
      <c r="E78" s="58"/>
      <c r="F78" s="64"/>
      <c r="G78" s="64"/>
      <c r="H78" s="64"/>
      <c r="I78" s="64"/>
    </row>
    <row r="79" spans="1:9" ht="51.75" customHeight="1">
      <c r="A79" s="98" t="s">
        <v>13</v>
      </c>
      <c r="B79" s="81">
        <v>515</v>
      </c>
      <c r="C79" s="58">
        <v>450000</v>
      </c>
      <c r="D79" s="58">
        <v>1000000</v>
      </c>
      <c r="E79" s="58">
        <f>G79+H79</f>
        <v>1000000</v>
      </c>
      <c r="F79" s="64"/>
      <c r="G79" s="58">
        <v>500000</v>
      </c>
      <c r="H79" s="58">
        <v>500000</v>
      </c>
      <c r="I79" s="64"/>
    </row>
    <row r="80" spans="1:9" ht="26.4" customHeight="1">
      <c r="A80" s="98" t="s">
        <v>15</v>
      </c>
      <c r="B80" s="79">
        <v>516</v>
      </c>
      <c r="C80" s="58">
        <v>1973054.33</v>
      </c>
      <c r="D80" s="58"/>
      <c r="E80" s="58"/>
      <c r="F80" s="58"/>
      <c r="G80" s="58"/>
      <c r="H80" s="58"/>
      <c r="I80" s="64"/>
    </row>
    <row r="81" spans="1:9" ht="20.100000000000001" customHeight="1">
      <c r="A81" s="100" t="s">
        <v>28</v>
      </c>
      <c r="B81" s="78"/>
      <c r="C81" s="66"/>
      <c r="D81" s="58"/>
      <c r="E81" s="58"/>
      <c r="F81" s="66"/>
      <c r="G81" s="66"/>
      <c r="H81" s="66"/>
      <c r="I81" s="64"/>
    </row>
    <row r="82" spans="1:9" ht="20.100000000000001" customHeight="1">
      <c r="A82" s="98" t="s">
        <v>30</v>
      </c>
      <c r="B82" s="77">
        <v>600</v>
      </c>
      <c r="C82" s="59"/>
      <c r="D82" s="58"/>
      <c r="E82" s="58"/>
      <c r="F82" s="66"/>
      <c r="G82" s="66"/>
      <c r="H82" s="66"/>
      <c r="I82" s="66"/>
    </row>
    <row r="83" spans="1:9" ht="20.100000000000001" customHeight="1">
      <c r="A83" s="99" t="s">
        <v>31</v>
      </c>
      <c r="B83" s="79">
        <v>601</v>
      </c>
      <c r="C83" s="67"/>
      <c r="D83" s="58"/>
      <c r="E83" s="58"/>
      <c r="F83" s="64"/>
      <c r="G83" s="64"/>
      <c r="H83" s="64"/>
      <c r="I83" s="66"/>
    </row>
    <row r="84" spans="1:9" ht="20.100000000000001" customHeight="1">
      <c r="A84" s="99" t="s">
        <v>32</v>
      </c>
      <c r="B84" s="79">
        <v>602</v>
      </c>
      <c r="C84" s="67"/>
      <c r="D84" s="58"/>
      <c r="E84" s="58"/>
      <c r="F84" s="64"/>
      <c r="G84" s="64"/>
      <c r="H84" s="64"/>
      <c r="I84" s="64"/>
    </row>
    <row r="85" spans="1:9" ht="20.100000000000001" customHeight="1">
      <c r="A85" s="99" t="s">
        <v>33</v>
      </c>
      <c r="B85" s="79">
        <v>603</v>
      </c>
      <c r="C85" s="67"/>
      <c r="D85" s="58"/>
      <c r="E85" s="58"/>
      <c r="F85" s="64"/>
      <c r="G85" s="64"/>
      <c r="H85" s="64"/>
      <c r="I85" s="64"/>
    </row>
    <row r="86" spans="1:9" ht="20.100000000000001" customHeight="1">
      <c r="A86" s="98" t="s">
        <v>34</v>
      </c>
      <c r="B86" s="77">
        <v>610</v>
      </c>
      <c r="C86" s="59"/>
      <c r="D86" s="58"/>
      <c r="E86" s="58"/>
      <c r="F86" s="64"/>
      <c r="G86" s="64"/>
      <c r="H86" s="64"/>
      <c r="I86" s="64"/>
    </row>
    <row r="87" spans="1:9" ht="20.100000000000001" customHeight="1">
      <c r="A87" s="98" t="s">
        <v>35</v>
      </c>
      <c r="B87" s="77">
        <v>620</v>
      </c>
      <c r="C87" s="59"/>
      <c r="D87" s="58"/>
      <c r="E87" s="58"/>
      <c r="F87" s="66"/>
      <c r="G87" s="66"/>
      <c r="H87" s="66"/>
      <c r="I87" s="64"/>
    </row>
    <row r="88" spans="1:9" ht="20.100000000000001" customHeight="1">
      <c r="A88" s="99" t="s">
        <v>31</v>
      </c>
      <c r="B88" s="79">
        <v>621</v>
      </c>
      <c r="C88" s="67"/>
      <c r="D88" s="58"/>
      <c r="E88" s="58"/>
      <c r="F88" s="64"/>
      <c r="G88" s="64"/>
      <c r="H88" s="64"/>
      <c r="I88" s="66"/>
    </row>
    <row r="89" spans="1:9" ht="20.100000000000001" customHeight="1">
      <c r="A89" s="99" t="s">
        <v>32</v>
      </c>
      <c r="B89" s="79">
        <v>622</v>
      </c>
      <c r="C89" s="67"/>
      <c r="D89" s="58"/>
      <c r="E89" s="58"/>
      <c r="F89" s="64"/>
      <c r="G89" s="64"/>
      <c r="H89" s="64"/>
      <c r="I89" s="64"/>
    </row>
    <row r="90" spans="1:9" ht="20.100000000000001" customHeight="1">
      <c r="A90" s="99" t="s">
        <v>33</v>
      </c>
      <c r="B90" s="79">
        <v>623</v>
      </c>
      <c r="C90" s="67"/>
      <c r="D90" s="58"/>
      <c r="E90" s="58"/>
      <c r="F90" s="64"/>
      <c r="G90" s="64"/>
      <c r="H90" s="64"/>
      <c r="I90" s="64"/>
    </row>
    <row r="91" spans="1:9" ht="20.100000000000001" customHeight="1">
      <c r="A91" s="98" t="s">
        <v>16</v>
      </c>
      <c r="B91" s="77">
        <v>630</v>
      </c>
      <c r="C91" s="59"/>
      <c r="D91" s="58"/>
      <c r="E91" s="58"/>
      <c r="F91" s="64"/>
      <c r="G91" s="64"/>
      <c r="H91" s="64"/>
      <c r="I91" s="64"/>
    </row>
    <row r="92" spans="1:9" ht="20.100000000000001" customHeight="1">
      <c r="A92" s="100" t="s">
        <v>9</v>
      </c>
      <c r="B92" s="83">
        <v>700</v>
      </c>
      <c r="C92" s="61">
        <f>C42+C72</f>
        <v>144547093.41999999</v>
      </c>
      <c r="D92" s="56">
        <f>D42+D72</f>
        <v>149859869</v>
      </c>
      <c r="E92" s="56">
        <f>E42+E72</f>
        <v>173793344</v>
      </c>
      <c r="F92" s="56">
        <f t="shared" ref="F92:I92" si="14">F42+F72</f>
        <v>44299324</v>
      </c>
      <c r="G92" s="56">
        <f t="shared" si="14"/>
        <v>43150202</v>
      </c>
      <c r="H92" s="56">
        <f t="shared" si="14"/>
        <v>41977514</v>
      </c>
      <c r="I92" s="56">
        <f t="shared" si="14"/>
        <v>44366304</v>
      </c>
    </row>
    <row r="93" spans="1:9" ht="20.100000000000001" customHeight="1">
      <c r="A93" s="100" t="s">
        <v>14</v>
      </c>
      <c r="B93" s="83">
        <v>800</v>
      </c>
      <c r="C93" s="61">
        <f>C63+C74</f>
        <v>148360938.42999998</v>
      </c>
      <c r="D93" s="56">
        <f>D63+D74</f>
        <v>150178307</v>
      </c>
      <c r="E93" s="56">
        <f>E63+E74</f>
        <v>173974098</v>
      </c>
      <c r="F93" s="56">
        <f t="shared" ref="F93:I93" si="15">F63+F74</f>
        <v>43419991</v>
      </c>
      <c r="G93" s="56">
        <f t="shared" si="15"/>
        <v>44095990</v>
      </c>
      <c r="H93" s="56">
        <f t="shared" si="15"/>
        <v>44023302</v>
      </c>
      <c r="I93" s="56">
        <f t="shared" si="15"/>
        <v>42434815</v>
      </c>
    </row>
    <row r="94" spans="1:9" ht="20.100000000000001" customHeight="1">
      <c r="A94" s="101" t="s">
        <v>77</v>
      </c>
      <c r="B94" s="84">
        <v>850</v>
      </c>
      <c r="C94" s="62">
        <f t="shared" ref="C94:I94" si="16">C26+C92-C93</f>
        <v>1875414.1599999964</v>
      </c>
      <c r="D94" s="63">
        <f t="shared" si="16"/>
        <v>3541405</v>
      </c>
      <c r="E94" s="63">
        <f t="shared" si="16"/>
        <v>3519246</v>
      </c>
      <c r="F94" s="63">
        <f t="shared" si="16"/>
        <v>4579333</v>
      </c>
      <c r="G94" s="69">
        <f t="shared" si="16"/>
        <v>3633545</v>
      </c>
      <c r="H94" s="69">
        <f t="shared" si="16"/>
        <v>1587757</v>
      </c>
      <c r="I94" s="69">
        <f t="shared" si="16"/>
        <v>3519246</v>
      </c>
    </row>
    <row r="95" spans="1:9" ht="30.75" customHeight="1">
      <c r="A95" s="136" t="s">
        <v>26</v>
      </c>
      <c r="B95" s="136"/>
      <c r="C95" s="136"/>
      <c r="D95" s="136"/>
      <c r="E95" s="136"/>
      <c r="F95" s="63"/>
      <c r="G95" s="66"/>
      <c r="H95" s="66"/>
      <c r="I95" s="69"/>
    </row>
    <row r="96" spans="1:9" ht="19.5" customHeight="1">
      <c r="A96" s="98" t="s">
        <v>36</v>
      </c>
      <c r="B96" s="86">
        <v>900</v>
      </c>
      <c r="C96" s="70"/>
      <c r="D96" s="37">
        <v>553.25</v>
      </c>
      <c r="E96" s="58">
        <v>558.5</v>
      </c>
      <c r="F96" s="37"/>
      <c r="G96" s="72"/>
      <c r="H96" s="72"/>
      <c r="I96" s="66"/>
    </row>
    <row r="97" spans="1:9" ht="19.5" customHeight="1">
      <c r="A97" s="98" t="s">
        <v>60</v>
      </c>
      <c r="B97" s="86">
        <v>910</v>
      </c>
      <c r="C97" s="70"/>
      <c r="D97" s="58">
        <v>95470509.359999999</v>
      </c>
      <c r="E97" s="58">
        <v>98006679.950000003</v>
      </c>
      <c r="F97" s="37"/>
      <c r="G97" s="72"/>
      <c r="H97" s="72"/>
      <c r="I97" s="64"/>
    </row>
    <row r="98" spans="1:9" ht="19.5" customHeight="1">
      <c r="A98" s="23" t="s">
        <v>27</v>
      </c>
      <c r="B98" s="85">
        <v>920</v>
      </c>
      <c r="C98" s="24"/>
      <c r="D98" s="24"/>
      <c r="E98" s="50"/>
      <c r="F98" s="22"/>
      <c r="G98" s="39"/>
      <c r="H98" s="39"/>
      <c r="I98" s="22"/>
    </row>
    <row r="99" spans="1:9" ht="19.5" customHeight="1">
      <c r="A99" s="23" t="s">
        <v>37</v>
      </c>
      <c r="B99" s="85">
        <v>930</v>
      </c>
      <c r="C99" s="24"/>
      <c r="D99" s="24"/>
      <c r="E99" s="48"/>
      <c r="F99" s="22"/>
      <c r="G99" s="39"/>
      <c r="H99" s="39"/>
      <c r="I99" s="22"/>
    </row>
    <row r="100" spans="1:9" ht="19.5" customHeight="1">
      <c r="A100" s="23" t="s">
        <v>61</v>
      </c>
      <c r="B100" s="85">
        <v>940</v>
      </c>
      <c r="C100" s="24"/>
      <c r="D100" s="24"/>
      <c r="E100" s="48"/>
      <c r="F100" s="22"/>
      <c r="G100" s="39"/>
      <c r="H100" s="39"/>
      <c r="I100" s="22"/>
    </row>
    <row r="101" spans="1:9" ht="19.5" customHeight="1">
      <c r="A101" s="23" t="s">
        <v>62</v>
      </c>
      <c r="B101" s="85">
        <v>950</v>
      </c>
      <c r="C101" s="24"/>
      <c r="D101" s="24"/>
      <c r="E101" s="53"/>
      <c r="F101" s="22"/>
      <c r="G101" s="39"/>
      <c r="H101" s="39"/>
      <c r="I101" s="22"/>
    </row>
    <row r="102" spans="1:9" ht="19.5" customHeight="1">
      <c r="A102" s="6"/>
      <c r="B102" s="6"/>
      <c r="C102" s="6"/>
      <c r="D102" s="6"/>
      <c r="E102" s="30"/>
      <c r="F102" s="9"/>
      <c r="G102" s="9"/>
      <c r="H102" s="9"/>
      <c r="I102" s="9"/>
    </row>
    <row r="103" spans="1:9" ht="18" customHeight="1">
      <c r="A103" s="104" t="s">
        <v>116</v>
      </c>
      <c r="B103" s="106"/>
      <c r="C103" s="106"/>
      <c r="D103" s="106"/>
      <c r="E103" s="107"/>
      <c r="F103" s="108"/>
      <c r="G103" s="38"/>
      <c r="H103" s="38"/>
      <c r="I103" s="7"/>
    </row>
    <row r="104" spans="1:9" ht="18" customHeight="1">
      <c r="A104" s="105" t="s">
        <v>117</v>
      </c>
      <c r="B104" s="109"/>
      <c r="C104" s="109"/>
      <c r="D104" s="109"/>
      <c r="E104" s="102"/>
      <c r="F104" s="110"/>
      <c r="G104" s="111" t="s">
        <v>118</v>
      </c>
      <c r="H104" s="112"/>
      <c r="I104" s="7"/>
    </row>
    <row r="105" spans="1:9" ht="20.100000000000001" customHeight="1">
      <c r="E105" s="1"/>
      <c r="I105" s="28"/>
    </row>
    <row r="106" spans="1:9">
      <c r="A106" s="6"/>
      <c r="B106" s="6"/>
      <c r="C106" s="6"/>
      <c r="D106" s="6"/>
      <c r="F106" s="7"/>
      <c r="G106" s="7"/>
      <c r="H106" s="7"/>
      <c r="I106" s="7"/>
    </row>
    <row r="107" spans="1:9">
      <c r="A107" s="6"/>
      <c r="B107" s="6"/>
      <c r="C107" s="6"/>
      <c r="D107" s="6"/>
      <c r="F107" s="7"/>
      <c r="G107" s="7"/>
      <c r="H107" s="7"/>
      <c r="I107" s="7"/>
    </row>
    <row r="108" spans="1:9">
      <c r="A108" s="6"/>
      <c r="B108" s="6"/>
      <c r="C108" s="6"/>
      <c r="D108" s="6"/>
      <c r="F108" s="7"/>
      <c r="G108" s="7"/>
      <c r="H108" s="7"/>
      <c r="I108" s="7"/>
    </row>
    <row r="109" spans="1:9">
      <c r="A109" s="6"/>
      <c r="B109" s="6"/>
      <c r="C109" s="6"/>
      <c r="D109" s="6"/>
      <c r="F109" s="7"/>
      <c r="G109" s="7"/>
      <c r="H109" s="7"/>
      <c r="I109" s="7"/>
    </row>
    <row r="110" spans="1:9">
      <c r="A110" s="6"/>
      <c r="B110" s="6"/>
      <c r="C110" s="6"/>
      <c r="D110" s="6"/>
      <c r="F110" s="7"/>
      <c r="G110" s="7"/>
      <c r="H110" s="7"/>
      <c r="I110" s="7"/>
    </row>
    <row r="111" spans="1:9">
      <c r="A111" s="6"/>
      <c r="B111" s="6"/>
      <c r="C111" s="6"/>
      <c r="D111" s="6"/>
      <c r="F111" s="7"/>
      <c r="G111" s="7"/>
      <c r="H111" s="7"/>
      <c r="I111" s="7"/>
    </row>
    <row r="112" spans="1:9">
      <c r="A112" s="6"/>
      <c r="B112" s="6"/>
      <c r="C112" s="6"/>
      <c r="D112" s="6"/>
      <c r="F112" s="7"/>
      <c r="G112" s="7"/>
      <c r="H112" s="7"/>
      <c r="I112" s="7"/>
    </row>
    <row r="113" spans="1:9">
      <c r="A113" s="6"/>
      <c r="B113" s="6"/>
      <c r="C113" s="6"/>
      <c r="D113" s="6"/>
      <c r="F113" s="7"/>
      <c r="G113" s="7"/>
      <c r="H113" s="7"/>
      <c r="I113" s="7"/>
    </row>
    <row r="114" spans="1:9">
      <c r="A114" s="6"/>
      <c r="B114" s="6"/>
      <c r="C114" s="6"/>
      <c r="D114" s="6"/>
      <c r="F114" s="7"/>
      <c r="G114" s="7"/>
      <c r="H114" s="7"/>
      <c r="I114" s="7"/>
    </row>
    <row r="115" spans="1:9">
      <c r="A115" s="6"/>
      <c r="B115" s="6"/>
      <c r="C115" s="6"/>
      <c r="D115" s="6"/>
      <c r="F115" s="7"/>
      <c r="G115" s="7"/>
      <c r="H115" s="7"/>
      <c r="I115" s="7"/>
    </row>
    <row r="116" spans="1:9">
      <c r="A116" s="6"/>
      <c r="B116" s="6"/>
      <c r="C116" s="6"/>
      <c r="D116" s="6"/>
      <c r="F116" s="7"/>
      <c r="G116" s="7"/>
      <c r="H116" s="7"/>
      <c r="I116" s="7"/>
    </row>
    <row r="117" spans="1:9">
      <c r="A117" s="6"/>
      <c r="B117" s="6"/>
      <c r="C117" s="6"/>
      <c r="D117" s="6"/>
      <c r="F117" s="7"/>
      <c r="G117" s="7"/>
      <c r="H117" s="7"/>
      <c r="I117" s="7"/>
    </row>
    <row r="118" spans="1:9">
      <c r="A118" s="6"/>
      <c r="B118" s="6"/>
      <c r="C118" s="6"/>
      <c r="D118" s="6"/>
      <c r="F118" s="7"/>
      <c r="G118" s="7"/>
      <c r="H118" s="7"/>
      <c r="I118" s="7"/>
    </row>
    <row r="119" spans="1:9">
      <c r="A119" s="6"/>
      <c r="B119" s="6"/>
      <c r="C119" s="6"/>
      <c r="D119" s="6"/>
      <c r="F119" s="7"/>
      <c r="G119" s="7"/>
      <c r="H119" s="7"/>
      <c r="I119" s="7"/>
    </row>
    <row r="120" spans="1:9">
      <c r="A120" s="6"/>
      <c r="B120" s="6"/>
      <c r="C120" s="6"/>
      <c r="D120" s="6"/>
      <c r="F120" s="7"/>
      <c r="G120" s="7"/>
      <c r="H120" s="7"/>
      <c r="I120" s="7"/>
    </row>
    <row r="121" spans="1:9">
      <c r="A121" s="6"/>
      <c r="B121" s="6"/>
      <c r="C121" s="6"/>
      <c r="D121" s="6"/>
      <c r="F121" s="7"/>
      <c r="G121" s="7"/>
      <c r="H121" s="7"/>
      <c r="I121" s="7"/>
    </row>
    <row r="122" spans="1:9">
      <c r="A122" s="6"/>
      <c r="B122" s="6"/>
      <c r="C122" s="6"/>
      <c r="D122" s="6"/>
      <c r="F122" s="7"/>
      <c r="G122" s="7"/>
      <c r="H122" s="7"/>
      <c r="I122" s="7"/>
    </row>
    <row r="123" spans="1:9">
      <c r="A123" s="6"/>
      <c r="B123" s="6"/>
      <c r="C123" s="6"/>
      <c r="D123" s="6"/>
      <c r="F123" s="7"/>
      <c r="G123" s="7"/>
      <c r="H123" s="7"/>
      <c r="I123" s="7"/>
    </row>
    <row r="124" spans="1:9">
      <c r="A124" s="6"/>
      <c r="B124" s="6"/>
      <c r="C124" s="6"/>
      <c r="D124" s="6"/>
      <c r="F124" s="7"/>
      <c r="G124" s="7"/>
      <c r="H124" s="7"/>
      <c r="I124" s="7"/>
    </row>
    <row r="125" spans="1:9">
      <c r="A125" s="6"/>
      <c r="B125" s="6"/>
      <c r="C125" s="6"/>
      <c r="D125" s="6"/>
      <c r="F125" s="7"/>
      <c r="G125" s="7"/>
      <c r="H125" s="7"/>
      <c r="I125" s="7"/>
    </row>
    <row r="126" spans="1:9">
      <c r="A126" s="6"/>
      <c r="B126" s="6"/>
      <c r="C126" s="6"/>
      <c r="D126" s="6"/>
      <c r="F126" s="7"/>
      <c r="G126" s="7"/>
      <c r="H126" s="7"/>
      <c r="I126" s="7"/>
    </row>
    <row r="127" spans="1:9">
      <c r="A127" s="6"/>
      <c r="B127" s="6"/>
      <c r="C127" s="6"/>
      <c r="D127" s="6"/>
      <c r="F127" s="7"/>
      <c r="G127" s="7"/>
      <c r="H127" s="7"/>
      <c r="I127" s="7"/>
    </row>
    <row r="128" spans="1:9">
      <c r="A128" s="6"/>
      <c r="B128" s="6"/>
      <c r="C128" s="6"/>
      <c r="D128" s="6"/>
      <c r="F128" s="7"/>
      <c r="G128" s="7"/>
      <c r="H128" s="7"/>
      <c r="I128" s="7"/>
    </row>
    <row r="129" spans="1:9">
      <c r="A129" s="6"/>
      <c r="B129" s="6"/>
      <c r="C129" s="6"/>
      <c r="D129" s="6"/>
      <c r="F129" s="7"/>
      <c r="G129" s="7"/>
      <c r="H129" s="7"/>
      <c r="I129" s="7"/>
    </row>
    <row r="130" spans="1:9">
      <c r="A130" s="6"/>
      <c r="B130" s="6"/>
      <c r="C130" s="6"/>
      <c r="D130" s="6"/>
      <c r="F130" s="7"/>
      <c r="G130" s="7"/>
      <c r="H130" s="7"/>
      <c r="I130" s="7"/>
    </row>
    <row r="131" spans="1:9">
      <c r="A131" s="6"/>
      <c r="B131" s="6"/>
      <c r="C131" s="6"/>
      <c r="D131" s="6"/>
      <c r="F131" s="7"/>
      <c r="G131" s="7"/>
      <c r="H131" s="7"/>
      <c r="I131" s="7"/>
    </row>
    <row r="132" spans="1:9">
      <c r="A132" s="6"/>
      <c r="B132" s="6"/>
      <c r="C132" s="6"/>
      <c r="D132" s="6"/>
      <c r="F132" s="7"/>
      <c r="G132" s="7"/>
      <c r="H132" s="7"/>
      <c r="I132" s="7"/>
    </row>
    <row r="133" spans="1:9">
      <c r="A133" s="6"/>
      <c r="B133" s="6"/>
      <c r="C133" s="6"/>
      <c r="D133" s="6"/>
      <c r="F133" s="7"/>
      <c r="G133" s="7"/>
      <c r="H133" s="7"/>
      <c r="I133" s="7"/>
    </row>
    <row r="134" spans="1:9">
      <c r="A134" s="6"/>
      <c r="B134" s="6"/>
      <c r="C134" s="6"/>
      <c r="D134" s="6"/>
      <c r="F134" s="7"/>
      <c r="G134" s="7"/>
      <c r="H134" s="7"/>
      <c r="I134" s="7"/>
    </row>
    <row r="135" spans="1:9">
      <c r="A135" s="6"/>
      <c r="B135" s="6"/>
      <c r="C135" s="6"/>
      <c r="D135" s="6"/>
      <c r="F135" s="7"/>
      <c r="G135" s="7"/>
      <c r="H135" s="7"/>
      <c r="I135" s="7"/>
    </row>
    <row r="136" spans="1:9">
      <c r="A136" s="6"/>
      <c r="B136" s="6"/>
      <c r="C136" s="6"/>
      <c r="D136" s="6"/>
      <c r="F136" s="7"/>
      <c r="G136" s="7"/>
      <c r="H136" s="7"/>
      <c r="I136" s="7"/>
    </row>
    <row r="137" spans="1:9">
      <c r="A137" s="6"/>
      <c r="B137" s="6"/>
      <c r="C137" s="6"/>
      <c r="D137" s="6"/>
      <c r="F137" s="7"/>
      <c r="G137" s="7"/>
      <c r="H137" s="7"/>
      <c r="I137" s="7"/>
    </row>
    <row r="138" spans="1:9">
      <c r="A138" s="6"/>
      <c r="B138" s="6"/>
      <c r="C138" s="6"/>
      <c r="D138" s="6"/>
      <c r="F138" s="7"/>
      <c r="G138" s="7"/>
      <c r="H138" s="7"/>
      <c r="I138" s="7"/>
    </row>
    <row r="139" spans="1:9">
      <c r="A139" s="8"/>
      <c r="B139" s="8"/>
      <c r="C139" s="8"/>
      <c r="D139" s="8"/>
      <c r="I139" s="7"/>
    </row>
    <row r="140" spans="1:9">
      <c r="A140" s="8"/>
      <c r="B140" s="8"/>
      <c r="C140" s="8"/>
      <c r="D140" s="8"/>
    </row>
    <row r="141" spans="1:9">
      <c r="A141" s="8"/>
      <c r="B141" s="8"/>
      <c r="C141" s="8"/>
      <c r="D141" s="8"/>
    </row>
    <row r="142" spans="1:9">
      <c r="A142" s="8"/>
      <c r="B142" s="8"/>
      <c r="C142" s="8"/>
      <c r="D142" s="8"/>
    </row>
    <row r="143" spans="1:9">
      <c r="A143" s="8"/>
      <c r="B143" s="8"/>
      <c r="C143" s="8"/>
      <c r="D143" s="8"/>
    </row>
    <row r="144" spans="1:9">
      <c r="A144" s="8"/>
      <c r="B144" s="8"/>
      <c r="C144" s="8"/>
      <c r="D144" s="8"/>
    </row>
    <row r="145" spans="1:4">
      <c r="A145" s="8"/>
      <c r="B145" s="8"/>
      <c r="C145" s="8"/>
      <c r="D145" s="8"/>
    </row>
    <row r="146" spans="1:4">
      <c r="A146" s="8"/>
      <c r="B146" s="8"/>
      <c r="C146" s="8"/>
      <c r="D146" s="8"/>
    </row>
    <row r="147" spans="1:4">
      <c r="A147" s="8"/>
      <c r="B147" s="8"/>
      <c r="C147" s="8"/>
      <c r="D147" s="8"/>
    </row>
    <row r="148" spans="1:4">
      <c r="A148" s="8"/>
      <c r="B148" s="8"/>
      <c r="C148" s="8"/>
      <c r="D148" s="8"/>
    </row>
    <row r="149" spans="1:4">
      <c r="A149" s="8"/>
      <c r="B149" s="8"/>
      <c r="C149" s="8"/>
      <c r="D149" s="8"/>
    </row>
    <row r="150" spans="1:4">
      <c r="A150" s="8"/>
      <c r="B150" s="8"/>
      <c r="C150" s="8"/>
      <c r="D150" s="8"/>
    </row>
    <row r="151" spans="1:4">
      <c r="A151" s="8"/>
      <c r="B151" s="8"/>
      <c r="C151" s="8"/>
      <c r="D151" s="8"/>
    </row>
    <row r="152" spans="1:4">
      <c r="A152" s="8"/>
      <c r="B152" s="8"/>
      <c r="C152" s="8"/>
      <c r="D152" s="8"/>
    </row>
    <row r="153" spans="1:4">
      <c r="A153" s="8"/>
      <c r="B153" s="8"/>
      <c r="C153" s="8"/>
      <c r="D153" s="8"/>
    </row>
    <row r="154" spans="1:4">
      <c r="A154" s="8"/>
      <c r="B154" s="8"/>
      <c r="C154" s="8"/>
      <c r="D154" s="8"/>
    </row>
    <row r="155" spans="1:4">
      <c r="A155" s="8"/>
      <c r="B155" s="8"/>
      <c r="C155" s="8"/>
      <c r="D155" s="8"/>
    </row>
    <row r="156" spans="1:4">
      <c r="A156" s="8"/>
      <c r="B156" s="8"/>
      <c r="C156" s="8"/>
      <c r="D156" s="8"/>
    </row>
    <row r="157" spans="1:4">
      <c r="A157" s="8"/>
      <c r="B157" s="8"/>
      <c r="C157" s="8"/>
      <c r="D157" s="8"/>
    </row>
    <row r="158" spans="1:4">
      <c r="A158" s="8"/>
      <c r="B158" s="8"/>
      <c r="C158" s="8"/>
      <c r="D158" s="8"/>
    </row>
    <row r="159" spans="1:4">
      <c r="A159" s="8"/>
      <c r="B159" s="8"/>
      <c r="C159" s="8"/>
      <c r="D159" s="8"/>
    </row>
    <row r="160" spans="1:4">
      <c r="A160" s="8"/>
      <c r="B160" s="8"/>
      <c r="C160" s="8"/>
      <c r="D160" s="8"/>
    </row>
    <row r="161" spans="1:4">
      <c r="A161" s="8"/>
      <c r="B161" s="8"/>
      <c r="C161" s="8"/>
      <c r="D161" s="8"/>
    </row>
    <row r="162" spans="1:4">
      <c r="A162" s="8"/>
      <c r="B162" s="8"/>
      <c r="C162" s="8"/>
      <c r="D162" s="8"/>
    </row>
    <row r="163" spans="1:4">
      <c r="A163" s="8"/>
      <c r="B163" s="8"/>
      <c r="C163" s="8"/>
      <c r="D163" s="8"/>
    </row>
    <row r="164" spans="1:4">
      <c r="A164" s="8"/>
      <c r="B164" s="8"/>
      <c r="C164" s="8"/>
      <c r="D164" s="8"/>
    </row>
    <row r="165" spans="1:4">
      <c r="A165" s="8"/>
      <c r="B165" s="8"/>
      <c r="C165" s="8"/>
      <c r="D165" s="8"/>
    </row>
    <row r="166" spans="1:4">
      <c r="A166" s="8"/>
      <c r="B166" s="8"/>
      <c r="C166" s="8"/>
      <c r="D166" s="8"/>
    </row>
    <row r="167" spans="1:4">
      <c r="A167" s="8"/>
      <c r="B167" s="8"/>
      <c r="C167" s="8"/>
      <c r="D167" s="8"/>
    </row>
    <row r="168" spans="1:4">
      <c r="A168" s="8"/>
      <c r="B168" s="8"/>
      <c r="C168" s="8"/>
      <c r="D168" s="8"/>
    </row>
    <row r="169" spans="1:4">
      <c r="A169" s="8"/>
      <c r="B169" s="8"/>
      <c r="C169" s="8"/>
      <c r="D169" s="8"/>
    </row>
    <row r="170" spans="1:4">
      <c r="A170" s="8"/>
      <c r="B170" s="8"/>
      <c r="C170" s="8"/>
      <c r="D170" s="8"/>
    </row>
    <row r="171" spans="1:4">
      <c r="A171" s="8"/>
      <c r="B171" s="8"/>
      <c r="C171" s="8"/>
      <c r="D171" s="8"/>
    </row>
    <row r="172" spans="1:4">
      <c r="A172" s="8"/>
      <c r="B172" s="8"/>
      <c r="C172" s="8"/>
      <c r="D172" s="8"/>
    </row>
    <row r="173" spans="1:4">
      <c r="A173" s="8"/>
      <c r="B173" s="8"/>
      <c r="C173" s="8"/>
      <c r="D173" s="8"/>
    </row>
    <row r="174" spans="1:4">
      <c r="A174" s="8"/>
      <c r="B174" s="8"/>
      <c r="C174" s="8"/>
      <c r="D174" s="8"/>
    </row>
    <row r="175" spans="1:4">
      <c r="A175" s="8"/>
      <c r="B175" s="8"/>
      <c r="C175" s="8"/>
      <c r="D175" s="8"/>
    </row>
    <row r="176" spans="1:4">
      <c r="A176" s="8"/>
      <c r="B176" s="8"/>
      <c r="C176" s="8"/>
      <c r="D176" s="8"/>
    </row>
    <row r="177" spans="1:4">
      <c r="A177" s="8"/>
      <c r="B177" s="8"/>
      <c r="C177" s="8"/>
      <c r="D177" s="8"/>
    </row>
    <row r="178" spans="1:4">
      <c r="A178" s="8"/>
      <c r="B178" s="8"/>
      <c r="C178" s="8"/>
      <c r="D178" s="8"/>
    </row>
    <row r="179" spans="1:4">
      <c r="A179" s="8"/>
      <c r="B179" s="8"/>
      <c r="C179" s="8"/>
      <c r="D179" s="8"/>
    </row>
    <row r="180" spans="1:4">
      <c r="A180" s="8"/>
      <c r="B180" s="8"/>
      <c r="C180" s="8"/>
      <c r="D180" s="8"/>
    </row>
    <row r="181" spans="1:4">
      <c r="A181" s="8"/>
      <c r="B181" s="8"/>
      <c r="C181" s="8"/>
      <c r="D181" s="8"/>
    </row>
    <row r="182" spans="1:4">
      <c r="A182" s="8"/>
      <c r="B182" s="8"/>
      <c r="C182" s="8"/>
      <c r="D182" s="8"/>
    </row>
    <row r="183" spans="1:4">
      <c r="A183" s="8"/>
      <c r="B183" s="8"/>
      <c r="C183" s="8"/>
      <c r="D183" s="8"/>
    </row>
    <row r="184" spans="1:4">
      <c r="A184" s="8"/>
      <c r="B184" s="8"/>
      <c r="C184" s="8"/>
      <c r="D184" s="8"/>
    </row>
    <row r="185" spans="1:4">
      <c r="A185" s="8"/>
      <c r="B185" s="8"/>
      <c r="C185" s="8"/>
      <c r="D185" s="8"/>
    </row>
    <row r="186" spans="1:4">
      <c r="A186" s="8"/>
      <c r="B186" s="8"/>
      <c r="C186" s="8"/>
      <c r="D186" s="8"/>
    </row>
    <row r="187" spans="1:4">
      <c r="A187" s="8"/>
      <c r="B187" s="8"/>
      <c r="C187" s="8"/>
      <c r="D187" s="8"/>
    </row>
    <row r="188" spans="1:4">
      <c r="A188" s="8"/>
      <c r="B188" s="8"/>
      <c r="C188" s="8"/>
      <c r="D188" s="8"/>
    </row>
    <row r="189" spans="1:4">
      <c r="A189" s="8"/>
      <c r="B189" s="8"/>
      <c r="C189" s="8"/>
      <c r="D189" s="8"/>
    </row>
    <row r="190" spans="1:4">
      <c r="A190" s="8"/>
      <c r="B190" s="8"/>
      <c r="C190" s="8"/>
      <c r="D190" s="8"/>
    </row>
    <row r="191" spans="1:4">
      <c r="A191" s="8"/>
      <c r="B191" s="8"/>
      <c r="C191" s="8"/>
      <c r="D191" s="8"/>
    </row>
    <row r="192" spans="1:4">
      <c r="A192" s="8"/>
      <c r="B192" s="8"/>
      <c r="C192" s="8"/>
      <c r="D192" s="8"/>
    </row>
    <row r="193" spans="1:4">
      <c r="A193" s="8"/>
      <c r="B193" s="8"/>
      <c r="C193" s="8"/>
      <c r="D193" s="8"/>
    </row>
    <row r="194" spans="1:4">
      <c r="A194" s="8"/>
      <c r="B194" s="8"/>
      <c r="C194" s="8"/>
      <c r="D194" s="8"/>
    </row>
    <row r="195" spans="1:4">
      <c r="A195" s="8"/>
      <c r="B195" s="8"/>
      <c r="C195" s="8"/>
      <c r="D195" s="8"/>
    </row>
    <row r="196" spans="1:4">
      <c r="A196" s="8"/>
      <c r="B196" s="8"/>
      <c r="C196" s="8"/>
      <c r="D196" s="8"/>
    </row>
    <row r="197" spans="1:4">
      <c r="A197" s="8"/>
      <c r="B197" s="8"/>
      <c r="C197" s="8"/>
      <c r="D197" s="8"/>
    </row>
    <row r="198" spans="1:4">
      <c r="A198" s="8"/>
      <c r="B198" s="8"/>
      <c r="C198" s="8"/>
      <c r="D198" s="8"/>
    </row>
    <row r="199" spans="1:4">
      <c r="A199" s="8"/>
      <c r="B199" s="8"/>
      <c r="C199" s="8"/>
      <c r="D199" s="8"/>
    </row>
    <row r="200" spans="1:4">
      <c r="A200" s="8"/>
      <c r="B200" s="8"/>
      <c r="C200" s="8"/>
      <c r="D200" s="8"/>
    </row>
    <row r="201" spans="1:4">
      <c r="A201" s="8"/>
      <c r="B201" s="8"/>
      <c r="C201" s="8"/>
      <c r="D201" s="8"/>
    </row>
    <row r="202" spans="1:4">
      <c r="A202" s="8"/>
      <c r="B202" s="8"/>
      <c r="C202" s="8"/>
      <c r="D202" s="8"/>
    </row>
    <row r="203" spans="1:4">
      <c r="A203" s="8"/>
      <c r="B203" s="8"/>
      <c r="C203" s="8"/>
      <c r="D203" s="8"/>
    </row>
    <row r="204" spans="1:4">
      <c r="A204" s="8"/>
      <c r="B204" s="8"/>
      <c r="C204" s="8"/>
      <c r="D204" s="8"/>
    </row>
    <row r="205" spans="1:4">
      <c r="A205" s="8"/>
      <c r="B205" s="8"/>
      <c r="C205" s="8"/>
      <c r="D205" s="8"/>
    </row>
    <row r="206" spans="1:4">
      <c r="A206" s="8"/>
      <c r="B206" s="8"/>
      <c r="C206" s="8"/>
      <c r="D206" s="8"/>
    </row>
    <row r="207" spans="1:4">
      <c r="A207" s="8"/>
      <c r="B207" s="8"/>
      <c r="C207" s="8"/>
      <c r="D207" s="8"/>
    </row>
    <row r="208" spans="1:4">
      <c r="A208" s="8"/>
      <c r="B208" s="8"/>
      <c r="C208" s="8"/>
      <c r="D208" s="8"/>
    </row>
    <row r="209" spans="1:4">
      <c r="A209" s="8"/>
      <c r="B209" s="8"/>
      <c r="C209" s="8"/>
      <c r="D209" s="8"/>
    </row>
    <row r="210" spans="1:4">
      <c r="A210" s="8"/>
      <c r="B210" s="8"/>
      <c r="C210" s="8"/>
      <c r="D210" s="8"/>
    </row>
    <row r="211" spans="1:4">
      <c r="A211" s="8"/>
      <c r="B211" s="8"/>
      <c r="C211" s="8"/>
      <c r="D211" s="8"/>
    </row>
    <row r="212" spans="1:4">
      <c r="A212" s="8"/>
      <c r="B212" s="8"/>
      <c r="C212" s="8"/>
      <c r="D212" s="8"/>
    </row>
    <row r="213" spans="1:4">
      <c r="A213" s="8"/>
      <c r="B213" s="8"/>
      <c r="C213" s="8"/>
      <c r="D213" s="8"/>
    </row>
    <row r="214" spans="1:4">
      <c r="A214" s="8"/>
      <c r="B214" s="8"/>
      <c r="C214" s="8"/>
      <c r="D214" s="8"/>
    </row>
    <row r="215" spans="1:4">
      <c r="A215" s="8"/>
      <c r="B215" s="8"/>
      <c r="C215" s="8"/>
      <c r="D215" s="8"/>
    </row>
    <row r="216" spans="1:4">
      <c r="A216" s="8"/>
      <c r="B216" s="8"/>
      <c r="C216" s="8"/>
      <c r="D216" s="8"/>
    </row>
    <row r="217" spans="1:4">
      <c r="A217" s="8"/>
      <c r="B217" s="8"/>
      <c r="C217" s="8"/>
      <c r="D217" s="8"/>
    </row>
    <row r="218" spans="1:4">
      <c r="A218" s="8"/>
      <c r="B218" s="8"/>
      <c r="C218" s="8"/>
      <c r="D218" s="8"/>
    </row>
    <row r="219" spans="1:4">
      <c r="A219" s="8"/>
      <c r="B219" s="8"/>
      <c r="C219" s="8"/>
      <c r="D219" s="8"/>
    </row>
    <row r="220" spans="1:4">
      <c r="A220" s="8"/>
      <c r="B220" s="8"/>
      <c r="C220" s="8"/>
      <c r="D220" s="8"/>
    </row>
    <row r="221" spans="1:4">
      <c r="A221" s="8"/>
      <c r="B221" s="8"/>
      <c r="C221" s="8"/>
      <c r="D221" s="8"/>
    </row>
    <row r="222" spans="1:4">
      <c r="A222" s="8"/>
      <c r="B222" s="8"/>
      <c r="C222" s="8"/>
      <c r="D222" s="8"/>
    </row>
    <row r="223" spans="1:4">
      <c r="A223" s="8"/>
      <c r="B223" s="8"/>
      <c r="C223" s="8"/>
      <c r="D223" s="8"/>
    </row>
    <row r="224" spans="1:4">
      <c r="A224" s="8"/>
      <c r="B224" s="8"/>
      <c r="C224" s="8"/>
      <c r="D224" s="8"/>
    </row>
    <row r="225" spans="1:4">
      <c r="A225" s="8"/>
      <c r="B225" s="8"/>
      <c r="C225" s="8"/>
      <c r="D225" s="8"/>
    </row>
    <row r="226" spans="1:4">
      <c r="A226" s="8"/>
      <c r="B226" s="8"/>
      <c r="C226" s="8"/>
      <c r="D226" s="8"/>
    </row>
    <row r="227" spans="1:4">
      <c r="A227" s="8"/>
      <c r="B227" s="8"/>
      <c r="C227" s="8"/>
      <c r="D227" s="8"/>
    </row>
    <row r="228" spans="1:4">
      <c r="A228" s="8"/>
      <c r="B228" s="8"/>
      <c r="C228" s="8"/>
      <c r="D228" s="8"/>
    </row>
    <row r="229" spans="1:4">
      <c r="A229" s="8"/>
      <c r="B229" s="8"/>
      <c r="C229" s="8"/>
      <c r="D229" s="8"/>
    </row>
    <row r="230" spans="1:4">
      <c r="A230" s="8"/>
      <c r="B230" s="8"/>
      <c r="C230" s="8"/>
      <c r="D230" s="8"/>
    </row>
    <row r="231" spans="1:4">
      <c r="A231" s="8"/>
      <c r="B231" s="8"/>
      <c r="C231" s="8"/>
      <c r="D231" s="8"/>
    </row>
    <row r="232" spans="1:4">
      <c r="A232" s="8"/>
      <c r="B232" s="8"/>
      <c r="C232" s="8"/>
      <c r="D232" s="8"/>
    </row>
    <row r="233" spans="1:4">
      <c r="A233" s="8"/>
      <c r="B233" s="8"/>
      <c r="C233" s="8"/>
      <c r="D233" s="8"/>
    </row>
    <row r="234" spans="1:4">
      <c r="A234" s="8"/>
      <c r="B234" s="8"/>
      <c r="C234" s="8"/>
      <c r="D234" s="8"/>
    </row>
    <row r="235" spans="1:4">
      <c r="A235" s="8"/>
      <c r="B235" s="8"/>
      <c r="C235" s="8"/>
      <c r="D235" s="8"/>
    </row>
    <row r="236" spans="1:4">
      <c r="A236" s="8"/>
      <c r="B236" s="8"/>
      <c r="C236" s="8"/>
      <c r="D236" s="8"/>
    </row>
    <row r="237" spans="1:4">
      <c r="A237" s="8"/>
      <c r="B237" s="8"/>
      <c r="C237" s="8"/>
      <c r="D237" s="8"/>
    </row>
    <row r="238" spans="1:4">
      <c r="A238" s="8"/>
      <c r="B238" s="8"/>
      <c r="C238" s="8"/>
      <c r="D238" s="8"/>
    </row>
    <row r="239" spans="1:4">
      <c r="A239" s="8"/>
      <c r="B239" s="8"/>
      <c r="C239" s="8"/>
      <c r="D239" s="8"/>
    </row>
    <row r="240" spans="1:4">
      <c r="A240" s="8"/>
      <c r="B240" s="8"/>
      <c r="C240" s="8"/>
      <c r="D240" s="8"/>
    </row>
    <row r="241" spans="1:4">
      <c r="A241" s="8"/>
      <c r="B241" s="8"/>
      <c r="C241" s="8"/>
      <c r="D241" s="8"/>
    </row>
    <row r="242" spans="1:4">
      <c r="A242" s="8"/>
      <c r="B242" s="8"/>
      <c r="C242" s="8"/>
      <c r="D242" s="8"/>
    </row>
    <row r="243" spans="1:4">
      <c r="A243" s="8"/>
      <c r="B243" s="8"/>
      <c r="C243" s="8"/>
      <c r="D243" s="8"/>
    </row>
    <row r="244" spans="1:4">
      <c r="A244" s="8"/>
      <c r="B244" s="8"/>
      <c r="C244" s="8"/>
      <c r="D244" s="8"/>
    </row>
    <row r="245" spans="1:4">
      <c r="A245" s="8"/>
      <c r="B245" s="8"/>
      <c r="C245" s="8"/>
      <c r="D245" s="8"/>
    </row>
    <row r="246" spans="1:4">
      <c r="A246" s="8"/>
      <c r="B246" s="8"/>
      <c r="C246" s="8"/>
      <c r="D246" s="8"/>
    </row>
    <row r="247" spans="1:4">
      <c r="A247" s="8"/>
      <c r="B247" s="8"/>
      <c r="C247" s="8"/>
      <c r="D247" s="8"/>
    </row>
    <row r="248" spans="1:4">
      <c r="A248" s="8"/>
      <c r="B248" s="8"/>
      <c r="C248" s="8"/>
      <c r="D248" s="8"/>
    </row>
    <row r="249" spans="1:4">
      <c r="A249" s="8"/>
      <c r="B249" s="8"/>
      <c r="C249" s="8"/>
      <c r="D249" s="8"/>
    </row>
    <row r="250" spans="1:4">
      <c r="A250" s="8"/>
      <c r="B250" s="8"/>
      <c r="C250" s="8"/>
      <c r="D250" s="8"/>
    </row>
    <row r="251" spans="1:4">
      <c r="A251" s="8"/>
      <c r="B251" s="8"/>
      <c r="C251" s="8"/>
      <c r="D251" s="8"/>
    </row>
    <row r="252" spans="1:4">
      <c r="A252" s="8"/>
      <c r="B252" s="8"/>
      <c r="C252" s="8"/>
      <c r="D252" s="8"/>
    </row>
    <row r="253" spans="1:4">
      <c r="A253" s="8"/>
      <c r="B253" s="8"/>
      <c r="C253" s="8"/>
      <c r="D253" s="8"/>
    </row>
    <row r="254" spans="1:4">
      <c r="A254" s="8"/>
      <c r="B254" s="8"/>
      <c r="C254" s="8"/>
      <c r="D254" s="8"/>
    </row>
    <row r="255" spans="1:4">
      <c r="A255" s="8"/>
      <c r="B255" s="8"/>
      <c r="C255" s="8"/>
      <c r="D255" s="8"/>
    </row>
    <row r="256" spans="1:4">
      <c r="A256" s="8"/>
      <c r="B256" s="8"/>
      <c r="C256" s="8"/>
      <c r="D256" s="8"/>
    </row>
    <row r="257" spans="1:4">
      <c r="A257" s="8"/>
      <c r="B257" s="8"/>
      <c r="C257" s="8"/>
      <c r="D257" s="8"/>
    </row>
    <row r="258" spans="1:4">
      <c r="A258" s="8"/>
      <c r="B258" s="8"/>
      <c r="C258" s="8"/>
      <c r="D258" s="8"/>
    </row>
    <row r="259" spans="1:4">
      <c r="A259" s="8"/>
      <c r="B259" s="8"/>
      <c r="C259" s="8"/>
      <c r="D259" s="8"/>
    </row>
    <row r="260" spans="1:4">
      <c r="A260" s="8"/>
      <c r="B260" s="8"/>
      <c r="C260" s="8"/>
      <c r="D260" s="8"/>
    </row>
    <row r="261" spans="1:4">
      <c r="A261" s="8"/>
      <c r="B261" s="8"/>
      <c r="C261" s="8"/>
      <c r="D261" s="8"/>
    </row>
    <row r="262" spans="1:4">
      <c r="A262" s="8"/>
      <c r="B262" s="8"/>
      <c r="C262" s="8"/>
      <c r="D262" s="8"/>
    </row>
    <row r="263" spans="1:4">
      <c r="A263" s="8"/>
      <c r="B263" s="8"/>
      <c r="C263" s="8"/>
      <c r="D263" s="8"/>
    </row>
    <row r="264" spans="1:4">
      <c r="A264" s="8"/>
      <c r="B264" s="8"/>
      <c r="C264" s="8"/>
      <c r="D264" s="8"/>
    </row>
    <row r="265" spans="1:4">
      <c r="A265" s="8"/>
      <c r="B265" s="8"/>
      <c r="C265" s="8"/>
      <c r="D265" s="8"/>
    </row>
    <row r="266" spans="1:4">
      <c r="A266" s="8"/>
      <c r="B266" s="8"/>
      <c r="C266" s="8"/>
      <c r="D266" s="8"/>
    </row>
    <row r="267" spans="1:4">
      <c r="A267" s="8"/>
      <c r="B267" s="8"/>
      <c r="C267" s="8"/>
      <c r="D267" s="8"/>
    </row>
    <row r="268" spans="1:4">
      <c r="A268" s="8"/>
      <c r="B268" s="8"/>
      <c r="C268" s="8"/>
      <c r="D268" s="8"/>
    </row>
    <row r="269" spans="1:4">
      <c r="A269" s="8"/>
      <c r="B269" s="8"/>
      <c r="C269" s="8"/>
      <c r="D269" s="8"/>
    </row>
    <row r="270" spans="1:4">
      <c r="A270" s="8"/>
      <c r="B270" s="8"/>
      <c r="C270" s="8"/>
      <c r="D270" s="8"/>
    </row>
    <row r="271" spans="1:4">
      <c r="A271" s="8"/>
      <c r="B271" s="8"/>
      <c r="C271" s="8"/>
      <c r="D271" s="8"/>
    </row>
    <row r="272" spans="1:4">
      <c r="A272" s="8"/>
      <c r="B272" s="8"/>
      <c r="C272" s="8"/>
      <c r="D272" s="8"/>
    </row>
    <row r="273" spans="1:4">
      <c r="A273" s="8"/>
      <c r="B273" s="8"/>
      <c r="C273" s="8"/>
      <c r="D273" s="8"/>
    </row>
    <row r="274" spans="1:4">
      <c r="A274" s="8"/>
      <c r="B274" s="8"/>
      <c r="C274" s="8"/>
      <c r="D274" s="8"/>
    </row>
    <row r="275" spans="1:4">
      <c r="A275" s="8"/>
      <c r="B275" s="8"/>
      <c r="C275" s="8"/>
      <c r="D275" s="8"/>
    </row>
    <row r="276" spans="1:4">
      <c r="A276" s="8"/>
      <c r="B276" s="8"/>
      <c r="C276" s="8"/>
      <c r="D276" s="8"/>
    </row>
    <row r="277" spans="1:4">
      <c r="A277" s="8"/>
      <c r="B277" s="8"/>
      <c r="C277" s="8"/>
      <c r="D277" s="8"/>
    </row>
    <row r="278" spans="1:4">
      <c r="A278" s="8"/>
      <c r="B278" s="8"/>
      <c r="C278" s="8"/>
      <c r="D278" s="8"/>
    </row>
    <row r="279" spans="1:4">
      <c r="A279" s="8"/>
      <c r="B279" s="8"/>
      <c r="C279" s="8"/>
      <c r="D279" s="8"/>
    </row>
    <row r="280" spans="1:4">
      <c r="A280" s="8"/>
      <c r="B280" s="8"/>
      <c r="C280" s="8"/>
      <c r="D280" s="8"/>
    </row>
    <row r="281" spans="1:4">
      <c r="A281" s="8"/>
      <c r="B281" s="8"/>
      <c r="C281" s="8"/>
      <c r="D281" s="8"/>
    </row>
    <row r="282" spans="1:4">
      <c r="A282" s="8"/>
      <c r="B282" s="8"/>
      <c r="C282" s="8"/>
      <c r="D282" s="8"/>
    </row>
    <row r="283" spans="1:4">
      <c r="A283" s="8"/>
      <c r="B283" s="8"/>
      <c r="C283" s="8"/>
      <c r="D283" s="8"/>
    </row>
    <row r="284" spans="1:4">
      <c r="A284" s="8"/>
      <c r="B284" s="8"/>
      <c r="C284" s="8"/>
      <c r="D284" s="8"/>
    </row>
    <row r="285" spans="1:4">
      <c r="A285" s="8"/>
      <c r="B285" s="8"/>
      <c r="C285" s="8"/>
      <c r="D285" s="8"/>
    </row>
    <row r="286" spans="1:4">
      <c r="A286" s="8"/>
      <c r="B286" s="8"/>
      <c r="C286" s="8"/>
      <c r="D286" s="8"/>
    </row>
    <row r="287" spans="1:4">
      <c r="A287" s="8"/>
      <c r="B287" s="8"/>
      <c r="C287" s="8"/>
      <c r="D287" s="8"/>
    </row>
    <row r="288" spans="1:4">
      <c r="A288" s="8"/>
      <c r="B288" s="8"/>
      <c r="C288" s="8"/>
      <c r="D288" s="8"/>
    </row>
    <row r="289" spans="1:4">
      <c r="A289" s="8"/>
      <c r="B289" s="8"/>
      <c r="C289" s="8"/>
      <c r="D289" s="8"/>
    </row>
    <row r="290" spans="1:4">
      <c r="A290" s="8"/>
      <c r="B290" s="8"/>
      <c r="C290" s="8"/>
      <c r="D290" s="8"/>
    </row>
    <row r="291" spans="1:4">
      <c r="A291" s="8"/>
      <c r="B291" s="8"/>
      <c r="C291" s="8"/>
      <c r="D291" s="8"/>
    </row>
    <row r="292" spans="1:4">
      <c r="A292" s="8"/>
      <c r="B292" s="8"/>
      <c r="C292" s="8"/>
      <c r="D292" s="8"/>
    </row>
    <row r="293" spans="1:4">
      <c r="A293" s="8"/>
      <c r="B293" s="8"/>
      <c r="C293" s="8"/>
      <c r="D293" s="8"/>
    </row>
    <row r="294" spans="1:4">
      <c r="A294" s="8"/>
      <c r="B294" s="8"/>
      <c r="C294" s="8"/>
      <c r="D294" s="8"/>
    </row>
    <row r="295" spans="1:4">
      <c r="A295" s="8"/>
      <c r="B295" s="8"/>
      <c r="C295" s="8"/>
      <c r="D295" s="8"/>
    </row>
    <row r="296" spans="1:4">
      <c r="A296" s="8"/>
      <c r="B296" s="8"/>
      <c r="C296" s="8"/>
      <c r="D296" s="8"/>
    </row>
    <row r="297" spans="1:4">
      <c r="A297" s="8"/>
      <c r="B297" s="8"/>
      <c r="C297" s="8"/>
      <c r="D297" s="8"/>
    </row>
    <row r="298" spans="1:4">
      <c r="A298" s="8"/>
      <c r="B298" s="8"/>
      <c r="C298" s="8"/>
      <c r="D298" s="8"/>
    </row>
    <row r="299" spans="1:4">
      <c r="A299" s="8"/>
      <c r="B299" s="8"/>
      <c r="C299" s="8"/>
      <c r="D299" s="8"/>
    </row>
    <row r="300" spans="1:4">
      <c r="A300" s="8"/>
      <c r="B300" s="8"/>
      <c r="C300" s="8"/>
      <c r="D300" s="8"/>
    </row>
    <row r="301" spans="1:4">
      <c r="A301" s="8"/>
      <c r="B301" s="8"/>
      <c r="C301" s="8"/>
      <c r="D301" s="8"/>
    </row>
    <row r="302" spans="1:4">
      <c r="A302" s="8"/>
      <c r="B302" s="8"/>
      <c r="C302" s="8"/>
      <c r="D302" s="8"/>
    </row>
    <row r="303" spans="1:4">
      <c r="A303" s="8"/>
      <c r="B303" s="8"/>
      <c r="C303" s="8"/>
      <c r="D303" s="8"/>
    </row>
    <row r="304" spans="1:4">
      <c r="A304" s="8"/>
      <c r="B304" s="8"/>
      <c r="C304" s="8"/>
      <c r="D304" s="8"/>
    </row>
    <row r="305" spans="1:4">
      <c r="A305" s="8"/>
      <c r="B305" s="8"/>
      <c r="C305" s="8"/>
      <c r="D305" s="8"/>
    </row>
  </sheetData>
  <mergeCells count="28">
    <mergeCell ref="A23:A24"/>
    <mergeCell ref="A21:I21"/>
    <mergeCell ref="B23:B24"/>
    <mergeCell ref="C23:C24"/>
    <mergeCell ref="E23:E24"/>
    <mergeCell ref="F23:I23"/>
    <mergeCell ref="D23:D24"/>
    <mergeCell ref="G2:I2"/>
    <mergeCell ref="E9:G9"/>
    <mergeCell ref="H8:I8"/>
    <mergeCell ref="E10:G10"/>
    <mergeCell ref="E11:G11"/>
    <mergeCell ref="G104:H104"/>
    <mergeCell ref="H6:I6"/>
    <mergeCell ref="H5:I5"/>
    <mergeCell ref="H4:I4"/>
    <mergeCell ref="H3:I3"/>
    <mergeCell ref="E12:G12"/>
    <mergeCell ref="E14:G14"/>
    <mergeCell ref="E17:F17"/>
    <mergeCell ref="F16:G16"/>
    <mergeCell ref="E19:I19"/>
    <mergeCell ref="E15:G15"/>
    <mergeCell ref="E13:G13"/>
    <mergeCell ref="A95:E95"/>
    <mergeCell ref="A27:I27"/>
    <mergeCell ref="A44:I44"/>
    <mergeCell ref="A28:I28"/>
  </mergeCells>
  <phoneticPr fontId="3" type="noConversion"/>
  <pageMargins left="0.78740157480314965" right="0.27559055118110237" top="0.98425196850393704" bottom="0.19685039370078741" header="0.39370078740157483" footer="0.19685039370078741"/>
  <pageSetup paperSize="9" scale="53" orientation="landscape" r:id="rId1"/>
  <headerFooter alignWithMargins="0"/>
  <rowBreaks count="2" manualBreakCount="2">
    <brk id="30" max="7" man="1"/>
    <brk id="6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I. ЗВІТ</vt:lpstr>
      <vt:lpstr>'I. ЗВІТ'!Заголовки_для_печати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user</cp:lastModifiedBy>
  <cp:lastPrinted>2026-09-16T06:07:52Z</cp:lastPrinted>
  <dcterms:created xsi:type="dcterms:W3CDTF">2003-03-13T16:00:22Z</dcterms:created>
  <dcterms:modified xsi:type="dcterms:W3CDTF">2026-09-16T06:08:01Z</dcterms:modified>
</cp:coreProperties>
</file>